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1" activeTab="1"/>
  </bookViews>
  <sheets>
    <sheet name="June 2017 Public debt summary" sheetId="18" r:id="rId1"/>
    <sheet name="External Debt 2011-June 30 2017" sheetId="14" r:id="rId2"/>
    <sheet name="Domestic Debt 2011-June 30 2017" sheetId="16" r:id="rId3"/>
    <sheet name="External Debt Stock 2011" sheetId="4" r:id="rId4"/>
    <sheet name="External Debt Stock 2012" sheetId="5" r:id="rId5"/>
    <sheet name="External Debt Stock 2013" sheetId="6" r:id="rId6"/>
    <sheet name="External Debt Stock 2014" sheetId="7" r:id="rId7"/>
    <sheet name="External Debt Stock 2015" sheetId="8" r:id="rId8"/>
    <sheet name="External Debt Stock 2016" sheetId="1" r:id="rId9"/>
    <sheet name="External Debt Stock 30June 2017" sheetId="15" r:id="rId10"/>
    <sheet name="Domestic Debt Stock 2011" sheetId="9" r:id="rId11"/>
    <sheet name="Domestic Debt Stock 2012" sheetId="10" r:id="rId12"/>
    <sheet name="Domestic Debt Stock 2013" sheetId="11" r:id="rId13"/>
    <sheet name="Domestic Debt Stock 2014" sheetId="12" r:id="rId14"/>
    <sheet name="Domestic Debt Stock 2015" sheetId="13" r:id="rId15"/>
    <sheet name="Domestic Debt Stock 2016" sheetId="3" r:id="rId16"/>
    <sheet name="Domestic Debt Stock 30 June2017" sheetId="17" r:id="rId17"/>
    <sheet name="Debt Stock by Instrument" sheetId="2" r:id="rId18"/>
  </sheets>
  <calcPr calcId="162913"/>
</workbook>
</file>

<file path=xl/calcChain.xml><?xml version="1.0" encoding="utf-8"?>
<calcChain xmlns="http://schemas.openxmlformats.org/spreadsheetml/2006/main">
  <c r="C4" i="14" l="1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D26" i="18"/>
  <c r="D27" i="18" s="1"/>
  <c r="D25" i="18"/>
  <c r="C12" i="18"/>
  <c r="D10" i="18" s="1"/>
  <c r="B12" i="18"/>
  <c r="D7" i="18" l="1"/>
  <c r="D6" i="18"/>
  <c r="D12" i="18" s="1"/>
  <c r="I5" i="16" l="1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" i="16"/>
  <c r="D42" i="17"/>
  <c r="I5" i="14" l="1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" i="14"/>
  <c r="E44" i="15"/>
  <c r="F44" i="15" s="1"/>
  <c r="D42" i="15"/>
  <c r="D43" i="15" s="1"/>
  <c r="F41" i="15"/>
  <c r="F40" i="15"/>
  <c r="F39" i="15"/>
  <c r="F38" i="15"/>
  <c r="F37" i="15"/>
  <c r="F36" i="15"/>
  <c r="F35" i="15"/>
  <c r="F34" i="15"/>
  <c r="C33" i="15"/>
  <c r="F33" i="15" s="1"/>
  <c r="F32" i="15"/>
  <c r="C31" i="15"/>
  <c r="F31" i="15" s="1"/>
  <c r="C30" i="15"/>
  <c r="F30" i="15" s="1"/>
  <c r="F29" i="15"/>
  <c r="C28" i="15"/>
  <c r="F28" i="15" s="1"/>
  <c r="F27" i="15"/>
  <c r="F26" i="15"/>
  <c r="F25" i="15"/>
  <c r="F24" i="15"/>
  <c r="F23" i="15"/>
  <c r="F22" i="15"/>
  <c r="F21" i="15"/>
  <c r="F20" i="15"/>
  <c r="F19" i="15"/>
  <c r="C18" i="15"/>
  <c r="F18" i="15" s="1"/>
  <c r="F17" i="15"/>
  <c r="F16" i="15"/>
  <c r="F15" i="15"/>
  <c r="F14" i="15"/>
  <c r="C13" i="15"/>
  <c r="F13" i="15" s="1"/>
  <c r="F12" i="15"/>
  <c r="F11" i="15"/>
  <c r="F10" i="15"/>
  <c r="F9" i="15"/>
  <c r="F8" i="15"/>
  <c r="F7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C6" i="15"/>
  <c r="F6" i="15" s="1"/>
  <c r="A6" i="15"/>
  <c r="F5" i="15"/>
  <c r="C42" i="15" l="1"/>
  <c r="C43" i="15" l="1"/>
  <c r="F43" i="15" s="1"/>
  <c r="F42" i="15"/>
  <c r="H5" i="16" l="1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" i="16"/>
  <c r="B5" i="12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" i="14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" i="4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G4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/>
  <c r="C42" i="3"/>
  <c r="C41" i="3" l="1"/>
  <c r="D7" i="3" l="1"/>
  <c r="D11" i="3"/>
  <c r="D15" i="3"/>
  <c r="D19" i="3"/>
  <c r="D23" i="3"/>
  <c r="D27" i="3"/>
  <c r="D31" i="3"/>
  <c r="D35" i="3"/>
  <c r="D39" i="3"/>
  <c r="D8" i="3"/>
  <c r="D12" i="3"/>
  <c r="D16" i="3"/>
  <c r="D20" i="3"/>
  <c r="D24" i="3"/>
  <c r="D28" i="3"/>
  <c r="D32" i="3"/>
  <c r="D36" i="3"/>
  <c r="D40" i="3"/>
  <c r="D6" i="3"/>
  <c r="D18" i="3"/>
  <c r="D22" i="3"/>
  <c r="D30" i="3"/>
  <c r="D38" i="3"/>
  <c r="D5" i="3"/>
  <c r="D9" i="3"/>
  <c r="D13" i="3"/>
  <c r="D17" i="3"/>
  <c r="D21" i="3"/>
  <c r="D25" i="3"/>
  <c r="D29" i="3"/>
  <c r="D33" i="3"/>
  <c r="D37" i="3"/>
  <c r="D41" i="3"/>
  <c r="D10" i="3"/>
  <c r="D14" i="3"/>
  <c r="D26" i="3"/>
  <c r="D34" i="3"/>
  <c r="D4" i="3"/>
  <c r="C43" i="3"/>
  <c r="E41" i="3" s="1"/>
  <c r="C7" i="2"/>
  <c r="B7" i="2"/>
  <c r="E19" i="3" l="1"/>
  <c r="E35" i="3"/>
  <c r="E30" i="3"/>
  <c r="E16" i="3"/>
  <c r="E32" i="3"/>
  <c r="E5" i="3"/>
  <c r="E21" i="3"/>
  <c r="E37" i="3"/>
  <c r="E14" i="3"/>
  <c r="E42" i="3"/>
  <c r="E7" i="3"/>
  <c r="E23" i="3"/>
  <c r="E39" i="3"/>
  <c r="E38" i="3"/>
  <c r="E20" i="3"/>
  <c r="E36" i="3"/>
  <c r="E9" i="3"/>
  <c r="E25" i="3"/>
  <c r="E22" i="3"/>
  <c r="E12" i="3"/>
  <c r="E4" i="3"/>
  <c r="E10" i="3"/>
  <c r="E11" i="3"/>
  <c r="E27" i="3"/>
  <c r="E43" i="3"/>
  <c r="E8" i="3"/>
  <c r="E24" i="3"/>
  <c r="E40" i="3"/>
  <c r="E13" i="3"/>
  <c r="E29" i="3"/>
  <c r="E6" i="3"/>
  <c r="E26" i="3"/>
  <c r="E15" i="3"/>
  <c r="E31" i="3"/>
  <c r="E18" i="3"/>
  <c r="E28" i="3"/>
  <c r="E17" i="3"/>
  <c r="E33" i="3"/>
  <c r="E34" i="3"/>
</calcChain>
</file>

<file path=xl/sharedStrings.xml><?xml version="1.0" encoding="utf-8"?>
<sst xmlns="http://schemas.openxmlformats.org/spreadsheetml/2006/main" count="1058" uniqueCount="538">
  <si>
    <t>S/No</t>
  </si>
  <si>
    <t>States and FGN</t>
  </si>
  <si>
    <t>Multilateral
($)</t>
  </si>
  <si>
    <t>Bilateral (AFD)
($)</t>
  </si>
  <si>
    <t>Bilateral (CHINA EXIM BANK,
JICA, INDIA, KFW) &amp; Eurobond
($)</t>
  </si>
  <si>
    <t>Total
($)</t>
  </si>
  <si>
    <t>1</t>
  </si>
  <si>
    <t>Abia</t>
  </si>
  <si>
    <t>-</t>
  </si>
  <si>
    <t>2</t>
  </si>
  <si>
    <t>Adamawa</t>
  </si>
  <si>
    <t>3</t>
  </si>
  <si>
    <t>Akwa Ibom</t>
  </si>
  <si>
    <t>4</t>
  </si>
  <si>
    <t>Anambra</t>
  </si>
  <si>
    <t>5</t>
  </si>
  <si>
    <t>Bauchi</t>
  </si>
  <si>
    <t>6</t>
  </si>
  <si>
    <t>Bayelsa</t>
  </si>
  <si>
    <t>7</t>
  </si>
  <si>
    <t>Benue</t>
  </si>
  <si>
    <t>8</t>
  </si>
  <si>
    <t>Borno</t>
  </si>
  <si>
    <t>9</t>
  </si>
  <si>
    <t>Cross River</t>
  </si>
  <si>
    <t>10</t>
  </si>
  <si>
    <t>Delta</t>
  </si>
  <si>
    <t>11</t>
  </si>
  <si>
    <t>Ebonyi</t>
  </si>
  <si>
    <t>12</t>
  </si>
  <si>
    <t>Edo</t>
  </si>
  <si>
    <t>13</t>
  </si>
  <si>
    <t>Ekiti</t>
  </si>
  <si>
    <t>14</t>
  </si>
  <si>
    <t>Enugu</t>
  </si>
  <si>
    <t>15</t>
  </si>
  <si>
    <t>Gombe</t>
  </si>
  <si>
    <t>16</t>
  </si>
  <si>
    <t>Imo</t>
  </si>
  <si>
    <t>17</t>
  </si>
  <si>
    <t>Jigawa</t>
  </si>
  <si>
    <t>18</t>
  </si>
  <si>
    <t>Kaduna</t>
  </si>
  <si>
    <t>19</t>
  </si>
  <si>
    <t>Kano</t>
  </si>
  <si>
    <t>20</t>
  </si>
  <si>
    <t>Katsina</t>
  </si>
  <si>
    <t>21</t>
  </si>
  <si>
    <t>Kebbi</t>
  </si>
  <si>
    <t>22</t>
  </si>
  <si>
    <t>Kogi</t>
  </si>
  <si>
    <t>23</t>
  </si>
  <si>
    <t>Kwara</t>
  </si>
  <si>
    <t>24</t>
  </si>
  <si>
    <t>Lagos</t>
  </si>
  <si>
    <t>25</t>
  </si>
  <si>
    <t>Nassarawa</t>
  </si>
  <si>
    <t>26</t>
  </si>
  <si>
    <t>Niger</t>
  </si>
  <si>
    <t>27</t>
  </si>
  <si>
    <t>Ogun</t>
  </si>
  <si>
    <t>28</t>
  </si>
  <si>
    <t>Ondo</t>
  </si>
  <si>
    <t>29</t>
  </si>
  <si>
    <t>Osun</t>
  </si>
  <si>
    <t>30</t>
  </si>
  <si>
    <t>Oyo</t>
  </si>
  <si>
    <t>31</t>
  </si>
  <si>
    <t>Plateau</t>
  </si>
  <si>
    <t>32</t>
  </si>
  <si>
    <t>Rivers</t>
  </si>
  <si>
    <t>33</t>
  </si>
  <si>
    <t>Sokoto</t>
  </si>
  <si>
    <t>34</t>
  </si>
  <si>
    <t>Taraba</t>
  </si>
  <si>
    <t>35</t>
  </si>
  <si>
    <t>Yobe</t>
  </si>
  <si>
    <t>36</t>
  </si>
  <si>
    <t>Zamfara</t>
  </si>
  <si>
    <t>37</t>
  </si>
  <si>
    <t>FCT</t>
  </si>
  <si>
    <t>INSTRUMENTS</t>
  </si>
  <si>
    <t>AMOUNT</t>
  </si>
  <si>
    <t>PERCENTAGE</t>
  </si>
  <si>
    <t>FEDERAL GOVERNMENT BONDS</t>
  </si>
  <si>
    <t>NIGERIAN TREASURY BILLS</t>
  </si>
  <si>
    <t>TREASURY BONDS</t>
  </si>
  <si>
    <t>TOTAL</t>
  </si>
  <si>
    <t>(AMOUNTS IN NAIRA)</t>
  </si>
  <si>
    <t>S/N</t>
  </si>
  <si>
    <t>STATE</t>
  </si>
  <si>
    <t>DEBT STOCK</t>
  </si>
  <si>
    <t>ABIA</t>
  </si>
  <si>
    <t>ADAMAWA</t>
  </si>
  <si>
    <t>AKWA IBOM**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</si>
  <si>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</si>
  <si>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</si>
  <si>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</si>
  <si>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</si>
  <si>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</si>
  <si>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</si>
  <si>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</si>
  <si>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</si>
  <si>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</si>
  <si>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</si>
  <si>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</si>
  <si>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</si>
  <si>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</si>
  <si>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JIGAWA*</t>
  </si>
  <si>
    <t>KADUNA</t>
  </si>
  <si>
    <t>KANO</t>
  </si>
  <si>
    <t>KATSINA*</t>
  </si>
  <si>
    <t>KEBBI</t>
  </si>
  <si>
    <t>KOGI</t>
  </si>
  <si>
    <t>KWARA</t>
  </si>
  <si>
    <t>LAGOS</t>
  </si>
  <si>
    <t>NASARAWA</t>
  </si>
  <si>
    <t>NIGER</t>
  </si>
  <si>
    <t>OGUN***</t>
  </si>
  <si>
    <t>ONDO</t>
  </si>
  <si>
    <t>OSUN</t>
  </si>
  <si>
    <t>OYO</t>
  </si>
  <si>
    <t>PLATEAU</t>
  </si>
  <si>
    <t>RIVERS**</t>
  </si>
  <si>
    <t>SOKOTO</t>
  </si>
  <si>
    <t>TARABA</t>
  </si>
  <si>
    <t>YOBE</t>
  </si>
  <si>
    <t>ZAMFARA</t>
  </si>
  <si>
    <t>note:</t>
  </si>
  <si>
    <t>* JIGAWA AND KATSINA STATES FIGURES ARE AS MARCH 2016</t>
  </si>
  <si>
    <t>** AKWA-IBOM AND RIVERS STATES FIGURES ARE AS AT JUNE 2016</t>
  </si>
  <si>
    <t>*** OGUN STATE'S FIGURES ARE AS AT DECEMBER 2015</t>
  </si>
  <si>
    <t>TOTAL FGN</t>
  </si>
  <si>
    <t>TOTAL NATIONAL</t>
  </si>
  <si>
    <t>SHARE IN TOTAL STATE %</t>
  </si>
  <si>
    <t>SHARE IN TOTAL NATIONAL %</t>
  </si>
  <si>
    <t>Breakdown of FGN Domestic Debt Stock by Instruments  as at 31st December 2016</t>
  </si>
  <si>
    <t>TOTAL STATE &amp; FCT</t>
  </si>
  <si>
    <t>Total State &amp; FCT</t>
  </si>
  <si>
    <t>Total FGN</t>
  </si>
  <si>
    <t xml:space="preserve"> Total National</t>
  </si>
  <si>
    <t>TOTAL DOMESTIC DEBT OF THE FGN, 36 STATES AND THE FCT, AS AT DECEMBER 31, 2016 (PROVISIONAL)</t>
  </si>
  <si>
    <t>States and Federal Governments' External Debt Stock as at 31st December, 2016 (provisional)</t>
  </si>
  <si>
    <t>States and Federal Governments' External Debt Stock as at 31st December, 2011</t>
  </si>
  <si>
    <r>
      <t xml:space="preserve"> ( </t>
    </r>
    <r>
      <rPr>
        <b/>
        <i/>
        <sz val="7"/>
        <color rgb="FF000000"/>
        <rFont val="Arial"/>
        <family val="2"/>
      </rPr>
      <t xml:space="preserve">in US Dollars </t>
    </r>
    <r>
      <rPr>
        <b/>
        <i/>
        <sz val="9"/>
        <color rgb="FF000000"/>
        <rFont val="Arial"/>
        <family val="2"/>
      </rPr>
      <t xml:space="preserve">) </t>
    </r>
  </si>
  <si>
    <t xml:space="preserve">S/No </t>
  </si>
  <si>
    <t xml:space="preserve">States and FGN </t>
  </si>
  <si>
    <t xml:space="preserve">Multilateral </t>
  </si>
  <si>
    <t xml:space="preserve">Non-Paris and </t>
  </si>
  <si>
    <t>Total</t>
  </si>
  <si>
    <t xml:space="preserve"> Other Commercials </t>
  </si>
  <si>
    <t xml:space="preserve">Abia 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</si>
  <si>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</si>
  <si>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</si>
  <si>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</si>
  <si>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</si>
  <si>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</si>
  <si>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</si>
  <si>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</si>
  <si>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</si>
  <si>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</si>
  <si>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</si>
  <si>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</si>
  <si>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</si>
  <si>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</si>
  <si>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</si>
  <si>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</si>
  <si>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</si>
  <si>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Kaduna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</si>
  <si>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</si>
  <si>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</si>
  <si>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</si>
  <si>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</si>
  <si>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</si>
  <si>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</si>
  <si>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Nassarawa </t>
  </si>
  <si>
    <t xml:space="preserve">Niger </t>
  </si>
  <si>
    <t xml:space="preserve">Ogun </t>
  </si>
  <si>
    <t xml:space="preserve">Ondo </t>
  </si>
  <si>
    <t xml:space="preserve">Osun </t>
  </si>
  <si>
    <t xml:space="preserve">Oyo </t>
  </si>
  <si>
    <t xml:space="preserve">Plateau </t>
  </si>
  <si>
    <t xml:space="preserve">Rivers </t>
  </si>
  <si>
    <t xml:space="preserve">Sokoto </t>
  </si>
  <si>
    <t xml:space="preserve">Taraba </t>
  </si>
  <si>
    <t xml:space="preserve">Yobe </t>
  </si>
  <si>
    <t xml:space="preserve">Zamfara </t>
  </si>
  <si>
    <t xml:space="preserve">FCT </t>
  </si>
  <si>
    <t xml:space="preserve">Sub-Total </t>
  </si>
  <si>
    <t xml:space="preserve">FGN </t>
  </si>
  <si>
    <t xml:space="preserve">Total </t>
  </si>
  <si>
    <t xml:space="preserve">Note: Total outstanding against each State excludes arrears owed to the FGN in 2011, which arose as a result of adverse Exchange Rate fluctuations and unanticipated disbursements </t>
  </si>
  <si>
    <t>Multilateral  $</t>
  </si>
  <si>
    <t xml:space="preserve"> Other Commercials  $</t>
  </si>
  <si>
    <t>Total $</t>
  </si>
  <si>
    <t>Total States</t>
  </si>
  <si>
    <t>Total National</t>
  </si>
  <si>
    <t xml:space="preserve">Multilateral ($) </t>
  </si>
  <si>
    <t xml:space="preserve">Bilateral (AFD) ($) </t>
  </si>
  <si>
    <t xml:space="preserve">Bilateral(CHINA EXIM BANK) &amp; Eurobond ($) </t>
  </si>
  <si>
    <t xml:space="preserve">Total ($) </t>
  </si>
  <si>
    <t>States and Federal Governments' External Debt Stock as at 31st December, 2014</t>
  </si>
  <si>
    <t>(in US Dollars)</t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</si>
  <si>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Federal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Governments'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External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Debt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Stock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31st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December,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2013*</t>
    </r>
  </si>
  <si>
    <r>
      <rPr>
        <b/>
        <sz val="9"/>
        <color rgb="FF000000"/>
        <rFont val="Arial"/>
        <family val="3"/>
        <charset val="134"/>
      </rPr>
      <t>(Disaggregated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External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Debt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of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States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and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FCT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are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produced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after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June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&amp;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December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each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Arial"/>
        <family val="3"/>
        <charset val="134"/>
      </rPr>
      <t>year)</t>
    </r>
  </si>
  <si>
    <r>
      <rPr>
        <b/>
        <i/>
        <sz val="6"/>
        <color rgb="FF000000"/>
        <rFont val="Arial"/>
        <family val="3"/>
        <charset val="134"/>
      </rPr>
      <t>S/No</t>
    </r>
  </si>
  <si>
    <r>
      <rPr>
        <b/>
        <sz val="6"/>
        <color rgb="FF000000"/>
        <rFont val="Arial"/>
        <family val="3"/>
        <charset val="134"/>
      </rPr>
      <t>States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and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FGN</t>
    </r>
  </si>
  <si>
    <r>
      <rPr>
        <b/>
        <sz val="6"/>
        <color rgb="FF000000"/>
        <rFont val="Arial"/>
        <family val="3"/>
        <charset val="134"/>
      </rPr>
      <t>Multilateral</t>
    </r>
  </si>
  <si>
    <r>
      <rPr>
        <b/>
        <sz val="6"/>
        <color rgb="FF000000"/>
        <rFont val="Arial"/>
        <family val="3"/>
        <charset val="134"/>
      </rPr>
      <t>Bilateral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(AFD)</t>
    </r>
  </si>
  <si>
    <r>
      <rPr>
        <b/>
        <sz val="6"/>
        <color rgb="FF000000"/>
        <rFont val="Arial"/>
        <family val="3"/>
        <charset val="134"/>
      </rPr>
      <t>Bilateral(CHINA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EXIM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BANK),</t>
    </r>
  </si>
  <si>
    <r>
      <rPr>
        <b/>
        <sz val="6"/>
        <color rgb="FF000000"/>
        <rFont val="Arial"/>
        <family val="3"/>
        <charset val="134"/>
      </rPr>
      <t>($)</t>
    </r>
  </si>
  <si>
    <r>
      <rPr>
        <sz val="7"/>
        <color rgb="FF000000"/>
        <rFont val="Arial"/>
        <family val="3"/>
        <charset val="134"/>
      </rPr>
      <t>Abia</t>
    </r>
  </si>
  <si>
    <r>
      <rPr>
        <sz val="7"/>
        <color rgb="FF000000"/>
        <rFont val="Arial"/>
        <family val="3"/>
        <charset val="134"/>
      </rPr>
      <t>-</t>
    </r>
  </si>
  <si>
    <r>
      <rPr>
        <sz val="7"/>
        <color rgb="FF000000"/>
        <rFont val="Arial"/>
        <family val="3"/>
        <charset val="134"/>
      </rPr>
      <t>Adamawa</t>
    </r>
  </si>
  <si>
    <r>
      <rPr>
        <sz val="7"/>
        <color rgb="FF000000"/>
        <rFont val="Arial"/>
        <family val="3"/>
        <charset val="134"/>
      </rPr>
      <t>Akwa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Ibom</t>
    </r>
  </si>
  <si>
    <r>
      <rPr>
        <sz val="7"/>
        <color rgb="FF000000"/>
        <rFont val="Arial"/>
        <family val="3"/>
        <charset val="134"/>
      </rPr>
      <t>Anambra</t>
    </r>
  </si>
  <si>
    <r>
      <rPr>
        <sz val="7"/>
        <color rgb="FF000000"/>
        <rFont val="Arial"/>
        <family val="3"/>
        <charset val="134"/>
      </rPr>
      <t>Bauchi</t>
    </r>
  </si>
  <si>
    <r>
      <rPr>
        <sz val="7"/>
        <color rgb="FF000000"/>
        <rFont val="Arial"/>
        <family val="3"/>
        <charset val="134"/>
      </rPr>
      <t>Bayelsa</t>
    </r>
  </si>
  <si>
    <r>
      <rPr>
        <sz val="7"/>
        <color rgb="FF000000"/>
        <rFont val="Arial"/>
        <family val="3"/>
        <charset val="134"/>
      </rPr>
      <t>Benue</t>
    </r>
  </si>
  <si>
    <r>
      <rPr>
        <sz val="7"/>
        <color rgb="FF000000"/>
        <rFont val="Arial"/>
        <family val="3"/>
        <charset val="134"/>
      </rPr>
      <t>Borno</t>
    </r>
  </si>
  <si>
    <r>
      <rPr>
        <sz val="7"/>
        <color rgb="FF000000"/>
        <rFont val="Arial"/>
        <family val="3"/>
        <charset val="134"/>
      </rPr>
      <t>Cross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River</t>
    </r>
  </si>
  <si>
    <r>
      <rPr>
        <sz val="7"/>
        <color rgb="FF000000"/>
        <rFont val="Arial"/>
        <family val="3"/>
        <charset val="134"/>
      </rPr>
      <t>Delta</t>
    </r>
  </si>
  <si>
    <r>
      <rPr>
        <sz val="7"/>
        <color rgb="FF000000"/>
        <rFont val="Arial"/>
        <family val="3"/>
        <charset val="134"/>
      </rPr>
      <t>Ebonyi</t>
    </r>
  </si>
  <si>
    <r>
      <rPr>
        <sz val="7"/>
        <color rgb="FF000000"/>
        <rFont val="Arial"/>
        <family val="3"/>
        <charset val="134"/>
      </rPr>
      <t>Edo</t>
    </r>
  </si>
  <si>
    <r>
      <rPr>
        <sz val="7"/>
        <color rgb="FF000000"/>
        <rFont val="Arial"/>
        <family val="3"/>
        <charset val="134"/>
      </rPr>
      <t>Ekiti</t>
    </r>
  </si>
  <si>
    <r>
      <rPr>
        <sz val="7"/>
        <color rgb="FF000000"/>
        <rFont val="Arial"/>
        <family val="3"/>
        <charset val="134"/>
      </rPr>
      <t>Enugu</t>
    </r>
  </si>
  <si>
    <r>
      <rPr>
        <sz val="7"/>
        <color rgb="FF000000"/>
        <rFont val="Arial"/>
        <family val="3"/>
        <charset val="134"/>
      </rPr>
      <t>Gombe</t>
    </r>
  </si>
  <si>
    <r>
      <rPr>
        <sz val="7"/>
        <color rgb="FF000000"/>
        <rFont val="Arial"/>
        <family val="3"/>
        <charset val="134"/>
      </rPr>
      <t>Imo</t>
    </r>
  </si>
  <si>
    <r>
      <rPr>
        <sz val="7"/>
        <color rgb="FF000000"/>
        <rFont val="Arial"/>
        <family val="3"/>
        <charset val="134"/>
      </rPr>
      <t>Jigawa</t>
    </r>
  </si>
  <si>
    <r>
      <rPr>
        <sz val="7"/>
        <color rgb="FF000000"/>
        <rFont val="Arial"/>
        <family val="3"/>
        <charset val="134"/>
      </rPr>
      <t>Kaduna</t>
    </r>
  </si>
  <si>
    <r>
      <rPr>
        <sz val="7"/>
        <color rgb="FF000000"/>
        <rFont val="Arial"/>
        <family val="3"/>
        <charset val="134"/>
      </rPr>
      <t>Kano</t>
    </r>
  </si>
  <si>
    <r>
      <rPr>
        <sz val="7"/>
        <color rgb="FF000000"/>
        <rFont val="Arial"/>
        <family val="3"/>
        <charset val="134"/>
      </rPr>
      <t>Katsina</t>
    </r>
  </si>
  <si>
    <r>
      <rPr>
        <sz val="7"/>
        <color rgb="FF000000"/>
        <rFont val="Arial"/>
        <family val="3"/>
        <charset val="134"/>
      </rPr>
      <t>Kebbi</t>
    </r>
  </si>
  <si>
    <r>
      <rPr>
        <sz val="7"/>
        <color rgb="FF000000"/>
        <rFont val="Arial"/>
        <family val="3"/>
        <charset val="134"/>
      </rPr>
      <t>Kogi</t>
    </r>
  </si>
  <si>
    <r>
      <rPr>
        <sz val="7"/>
        <color rgb="FF000000"/>
        <rFont val="Arial"/>
        <family val="3"/>
        <charset val="134"/>
      </rPr>
      <t>Kwara</t>
    </r>
  </si>
  <si>
    <r>
      <rPr>
        <sz val="7"/>
        <color rgb="FF000000"/>
        <rFont val="Arial"/>
        <family val="3"/>
        <charset val="134"/>
      </rPr>
      <t>Lagos</t>
    </r>
  </si>
  <si>
    <r>
      <rPr>
        <sz val="7"/>
        <color rgb="FF000000"/>
        <rFont val="Arial"/>
        <family val="3"/>
        <charset val="134"/>
      </rPr>
      <t>Nassarawa</t>
    </r>
  </si>
  <si>
    <r>
      <rPr>
        <sz val="7"/>
        <color rgb="FF000000"/>
        <rFont val="Arial"/>
        <family val="3"/>
        <charset val="134"/>
      </rPr>
      <t>Niger</t>
    </r>
  </si>
  <si>
    <r>
      <rPr>
        <sz val="7"/>
        <color rgb="FF000000"/>
        <rFont val="Arial"/>
        <family val="3"/>
        <charset val="134"/>
      </rPr>
      <t>Ogun</t>
    </r>
  </si>
  <si>
    <r>
      <rPr>
        <sz val="7"/>
        <color rgb="FF000000"/>
        <rFont val="Arial"/>
        <family val="3"/>
        <charset val="134"/>
      </rPr>
      <t>Ondo</t>
    </r>
  </si>
  <si>
    <r>
      <rPr>
        <sz val="7"/>
        <color rgb="FF000000"/>
        <rFont val="Arial"/>
        <family val="3"/>
        <charset val="134"/>
      </rPr>
      <t>Osun</t>
    </r>
  </si>
  <si>
    <r>
      <rPr>
        <sz val="7"/>
        <color rgb="FF000000"/>
        <rFont val="Arial"/>
        <family val="3"/>
        <charset val="134"/>
      </rPr>
      <t>Oyo</t>
    </r>
  </si>
  <si>
    <r>
      <rPr>
        <sz val="7"/>
        <color rgb="FF000000"/>
        <rFont val="Arial"/>
        <family val="3"/>
        <charset val="134"/>
      </rPr>
      <t>Plateau</t>
    </r>
  </si>
  <si>
    <r>
      <rPr>
        <sz val="7"/>
        <color rgb="FF000000"/>
        <rFont val="Arial"/>
        <family val="3"/>
        <charset val="134"/>
      </rPr>
      <t>Rivers</t>
    </r>
  </si>
  <si>
    <r>
      <rPr>
        <sz val="7"/>
        <color rgb="FF000000"/>
        <rFont val="Arial"/>
        <family val="3"/>
        <charset val="134"/>
      </rPr>
      <t>Sokoto</t>
    </r>
  </si>
  <si>
    <r>
      <rPr>
        <sz val="7"/>
        <color rgb="FF000000"/>
        <rFont val="Arial"/>
        <family val="3"/>
        <charset val="134"/>
      </rPr>
      <t>Taraba</t>
    </r>
  </si>
  <si>
    <r>
      <rPr>
        <sz val="7"/>
        <color rgb="FF000000"/>
        <rFont val="Arial"/>
        <family val="3"/>
        <charset val="134"/>
      </rPr>
      <t>Yobe</t>
    </r>
  </si>
  <si>
    <r>
      <rPr>
        <sz val="7"/>
        <color rgb="FF000000"/>
        <rFont val="Arial"/>
        <family val="3"/>
        <charset val="134"/>
      </rPr>
      <t>Zamfara</t>
    </r>
  </si>
  <si>
    <r>
      <rPr>
        <sz val="7"/>
        <color rgb="FF000000"/>
        <rFont val="Arial"/>
        <family val="3"/>
        <charset val="134"/>
      </rPr>
      <t>FCT</t>
    </r>
  </si>
  <si>
    <r>
      <rPr>
        <b/>
        <sz val="7"/>
        <color rgb="FF000000"/>
        <rFont val="Arial"/>
        <family val="3"/>
        <charset val="134"/>
      </rPr>
      <t>Sub-Total</t>
    </r>
  </si>
  <si>
    <r>
      <rPr>
        <b/>
        <sz val="7"/>
        <color rgb="FF000000"/>
        <rFont val="Arial"/>
        <family val="3"/>
        <charset val="134"/>
      </rPr>
      <t>-</t>
    </r>
  </si>
  <si>
    <r>
      <rPr>
        <b/>
        <sz val="7"/>
        <color rgb="FF000000"/>
        <rFont val="Arial"/>
        <family val="3"/>
        <charset val="134"/>
      </rPr>
      <t>FGN</t>
    </r>
  </si>
  <si>
    <r>
      <rPr>
        <b/>
        <sz val="7"/>
        <color rgb="FF000000"/>
        <rFont val="Arial"/>
        <family val="3"/>
        <charset val="134"/>
      </rPr>
      <t>Total</t>
    </r>
  </si>
  <si>
    <r>
      <rPr>
        <b/>
        <i/>
        <sz val="10"/>
        <color rgb="FF000000"/>
        <rFont val="Arial"/>
        <family val="3"/>
        <charset val="134"/>
      </rPr>
      <t>S/No</t>
    </r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</si>
  <si>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FGN</t>
    </r>
  </si>
  <si>
    <r>
      <rPr>
        <b/>
        <sz val="10"/>
        <color rgb="FF000000"/>
        <rFont val="Arial"/>
        <family val="3"/>
        <charset val="134"/>
      </rPr>
      <t>Multilateral</t>
    </r>
  </si>
  <si>
    <r>
      <rPr>
        <b/>
        <sz val="10"/>
        <color rgb="FF000000"/>
        <rFont val="Arial"/>
        <family val="3"/>
        <charset val="134"/>
      </rPr>
      <t>Bilateral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(AFD)</t>
    </r>
  </si>
  <si>
    <r>
      <rPr>
        <b/>
        <sz val="10"/>
        <color rgb="FF000000"/>
        <rFont val="Arial"/>
        <family val="3"/>
        <charset val="134"/>
      </rPr>
      <t>Bilateral(CHINA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EXIM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BANK),</t>
    </r>
  </si>
  <si>
    <r>
      <rPr>
        <b/>
        <sz val="10"/>
        <color rgb="FF000000"/>
        <rFont val="Arial"/>
        <family val="3"/>
        <charset val="134"/>
      </rPr>
      <t>Total</t>
    </r>
  </si>
  <si>
    <r>
      <rPr>
        <b/>
        <sz val="10"/>
        <color rgb="FF000000"/>
        <rFont val="Arial"/>
        <family val="3"/>
        <charset val="134"/>
      </rPr>
      <t>($)</t>
    </r>
  </si>
  <si>
    <r>
      <rPr>
        <b/>
        <sz val="10"/>
        <color rgb="FF000000"/>
        <rFont val="Arial"/>
        <family val="3"/>
        <charset val="134"/>
      </rPr>
      <t>Commercial</t>
    </r>
    <r>
      <rPr>
        <sz val="10"/>
        <color theme="1"/>
        <rFont val="Calibri"/>
        <family val="2"/>
        <charset val="134"/>
        <scheme val="minor"/>
      </rPr>
      <t xml:space="preserve">  </t>
    </r>
    <r>
      <rPr>
        <b/>
        <sz val="10"/>
        <color rgb="FF000000"/>
        <rFont val="Arial"/>
        <family val="3"/>
        <charset val="134"/>
      </rPr>
      <t>&amp;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Eurobond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($)</t>
    </r>
  </si>
  <si>
    <r>
      <rPr>
        <b/>
        <sz val="10"/>
        <color rgb="FF000000"/>
        <rFont val="Arial"/>
        <family val="3"/>
        <charset val="134"/>
      </rPr>
      <t>States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and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Federal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Governments'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External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Debt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Stock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31st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December,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2015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(Provisional)</t>
    </r>
  </si>
  <si>
    <r>
      <rPr>
        <b/>
        <sz val="8"/>
        <color rgb="FF000000"/>
        <rFont val="Arial"/>
        <family val="3"/>
        <charset val="134"/>
      </rPr>
      <t>(in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US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Dollars)</t>
    </r>
  </si>
  <si>
    <r>
      <rPr>
        <b/>
        <sz val="6"/>
        <color rgb="FF000000"/>
        <rFont val="Arial"/>
        <family val="3"/>
        <charset val="134"/>
      </rPr>
      <t>JICA,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INDIA,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KFW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&amp;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Eurobonds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($)</t>
    </r>
  </si>
  <si>
    <t>$</t>
  </si>
  <si>
    <r>
      <rPr>
        <b/>
        <sz val="11"/>
        <color rgb="FF000000"/>
        <rFont val="Calibri"/>
        <family val="3"/>
        <charset val="134"/>
      </rPr>
      <t>SN</t>
    </r>
  </si>
  <si>
    <r>
      <rPr>
        <b/>
        <sz val="11"/>
        <color rgb="FF000000"/>
        <rFont val="Calibri"/>
        <family val="3"/>
        <charset val="134"/>
      </rPr>
      <t>STATES</t>
    </r>
  </si>
  <si>
    <r>
      <rPr>
        <b/>
        <sz val="11"/>
        <color rgb="FF000000"/>
        <rFont val="Calibri"/>
        <family val="3"/>
        <charset val="134"/>
      </rPr>
      <t>TOTAL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DOMESTIC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DEBT</t>
    </r>
  </si>
  <si>
    <r>
      <rPr>
        <b/>
        <sz val="11"/>
        <color rgb="FF000000"/>
        <rFont val="Calibri"/>
        <family val="3"/>
        <charset val="134"/>
      </rPr>
      <t>PERCENTAGE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OF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TOTAL</t>
    </r>
  </si>
  <si>
    <r>
      <rPr>
        <sz val="11"/>
        <color rgb="FF000000"/>
        <rFont val="Calibri"/>
        <family val="3"/>
        <charset val="134"/>
      </rPr>
      <t>ABIA</t>
    </r>
  </si>
  <si>
    <r>
      <rPr>
        <sz val="11"/>
        <color rgb="FF000000"/>
        <rFont val="Calibri"/>
        <family val="3"/>
        <charset val="134"/>
      </rPr>
      <t>0.56%</t>
    </r>
  </si>
  <si>
    <r>
      <rPr>
        <sz val="11"/>
        <color rgb="FF000000"/>
        <rFont val="Calibri"/>
        <family val="3"/>
        <charset val="134"/>
      </rPr>
      <t>ADAMAWA</t>
    </r>
  </si>
  <si>
    <r>
      <rPr>
        <sz val="11"/>
        <color rgb="FF000000"/>
        <rFont val="Calibri"/>
        <family val="3"/>
        <charset val="134"/>
      </rPr>
      <t>AKWA</t>
    </r>
    <r>
      <rPr>
        <sz val="10"/>
        <color rgb="FF000000"/>
        <rFont val="Arial"/>
      </rPr>
      <t xml:space="preserve"> </t>
    </r>
    <r>
      <rPr>
        <sz val="11"/>
        <color rgb="FF000000"/>
        <rFont val="Calibri"/>
        <family val="3"/>
        <charset val="134"/>
      </rPr>
      <t>IBOM</t>
    </r>
  </si>
  <si>
    <r>
      <rPr>
        <sz val="11"/>
        <color rgb="FF000000"/>
        <rFont val="Calibri"/>
        <family val="3"/>
        <charset val="134"/>
      </rPr>
      <t>ANAMBRA</t>
    </r>
  </si>
  <si>
    <r>
      <rPr>
        <sz val="11"/>
        <color rgb="FF000000"/>
        <rFont val="Calibri"/>
        <family val="3"/>
        <charset val="134"/>
      </rPr>
      <t>0.92%</t>
    </r>
  </si>
  <si>
    <r>
      <rPr>
        <sz val="11"/>
        <color rgb="FF000000"/>
        <rFont val="Calibri"/>
        <family val="3"/>
        <charset val="134"/>
      </rPr>
      <t>BAUCHI</t>
    </r>
  </si>
  <si>
    <r>
      <rPr>
        <sz val="11"/>
        <color rgb="FF000000"/>
        <rFont val="Calibri"/>
        <family val="3"/>
        <charset val="134"/>
      </rPr>
      <t>BAYELSA</t>
    </r>
  </si>
  <si>
    <r>
      <rPr>
        <sz val="11"/>
        <color rgb="FF000000"/>
        <rFont val="Calibri"/>
        <family val="3"/>
        <charset val="134"/>
      </rPr>
      <t>BENUE</t>
    </r>
  </si>
  <si>
    <r>
      <rPr>
        <sz val="11"/>
        <color rgb="FF000000"/>
        <rFont val="Calibri"/>
        <family val="3"/>
        <charset val="134"/>
      </rPr>
      <t>BORNO</t>
    </r>
  </si>
  <si>
    <r>
      <rPr>
        <sz val="11"/>
        <color rgb="FF000000"/>
        <rFont val="Calibri"/>
        <family val="3"/>
        <charset val="134"/>
      </rPr>
      <t>CROSS-RIVER</t>
    </r>
  </si>
  <si>
    <r>
      <rPr>
        <sz val="11"/>
        <color rgb="FF000000"/>
        <rFont val="Calibri"/>
        <family val="3"/>
        <charset val="134"/>
      </rPr>
      <t>DELTA</t>
    </r>
  </si>
  <si>
    <r>
      <rPr>
        <sz val="11"/>
        <color rgb="FF000000"/>
        <rFont val="Calibri"/>
        <family val="3"/>
        <charset val="134"/>
      </rPr>
      <t>EBONYI</t>
    </r>
  </si>
  <si>
    <r>
      <rPr>
        <sz val="11"/>
        <color rgb="FF000000"/>
        <rFont val="Calibri"/>
        <family val="3"/>
        <charset val="134"/>
      </rPr>
      <t>EDO</t>
    </r>
  </si>
  <si>
    <r>
      <rPr>
        <sz val="11"/>
        <color rgb="FF000000"/>
        <rFont val="Calibri"/>
        <family val="3"/>
        <charset val="134"/>
      </rPr>
      <t>EKITI</t>
    </r>
  </si>
  <si>
    <r>
      <rPr>
        <sz val="11"/>
        <color rgb="FF000000"/>
        <rFont val="Calibri"/>
        <family val="3"/>
        <charset val="134"/>
      </rPr>
      <t>ENUGU</t>
    </r>
  </si>
  <si>
    <r>
      <rPr>
        <sz val="11"/>
        <color rgb="FF000000"/>
        <rFont val="Calibri"/>
        <family val="3"/>
        <charset val="134"/>
      </rPr>
      <t>GOMBE</t>
    </r>
  </si>
  <si>
    <r>
      <rPr>
        <sz val="11"/>
        <color rgb="FF000000"/>
        <rFont val="Calibri"/>
        <family val="3"/>
        <charset val="134"/>
      </rPr>
      <t>IMO</t>
    </r>
  </si>
  <si>
    <r>
      <rPr>
        <sz val="11"/>
        <color rgb="FF000000"/>
        <rFont val="Calibri"/>
        <family val="3"/>
        <charset val="134"/>
      </rPr>
      <t>JIGAWA</t>
    </r>
  </si>
  <si>
    <r>
      <rPr>
        <sz val="11"/>
        <color rgb="FF000000"/>
        <rFont val="Calibri"/>
        <family val="3"/>
        <charset val="134"/>
      </rPr>
      <t>0.13%</t>
    </r>
  </si>
  <si>
    <r>
      <rPr>
        <sz val="11"/>
        <color rgb="FF000000"/>
        <rFont val="Calibri"/>
        <family val="3"/>
        <charset val="134"/>
      </rPr>
      <t>KADUNA</t>
    </r>
  </si>
  <si>
    <r>
      <rPr>
        <sz val="11"/>
        <color rgb="FF000000"/>
        <rFont val="Calibri"/>
        <family val="3"/>
        <charset val="134"/>
      </rPr>
      <t>KANO***</t>
    </r>
  </si>
  <si>
    <r>
      <rPr>
        <sz val="11"/>
        <color rgb="FF000000"/>
        <rFont val="Calibri"/>
        <family val="3"/>
        <charset val="134"/>
      </rPr>
      <t>0.38%</t>
    </r>
  </si>
  <si>
    <r>
      <rPr>
        <sz val="11"/>
        <color rgb="FF000000"/>
        <rFont val="Calibri"/>
        <family val="3"/>
        <charset val="134"/>
      </rPr>
      <t>KATSINA</t>
    </r>
  </si>
  <si>
    <r>
      <rPr>
        <sz val="11"/>
        <color rgb="FF000000"/>
        <rFont val="Calibri"/>
        <family val="3"/>
        <charset val="134"/>
      </rPr>
      <t>0.059%</t>
    </r>
  </si>
  <si>
    <r>
      <rPr>
        <sz val="11"/>
        <color rgb="FF000000"/>
        <rFont val="Calibri"/>
        <family val="3"/>
        <charset val="134"/>
      </rPr>
      <t>KEBBI</t>
    </r>
  </si>
  <si>
    <r>
      <rPr>
        <sz val="11"/>
        <color rgb="FF000000"/>
        <rFont val="Calibri"/>
        <family val="3"/>
        <charset val="134"/>
      </rPr>
      <t>0.18%</t>
    </r>
  </si>
  <si>
    <r>
      <rPr>
        <sz val="11"/>
        <color rgb="FF000000"/>
        <rFont val="Calibri"/>
        <family val="3"/>
        <charset val="134"/>
      </rPr>
      <t>KOGI</t>
    </r>
  </si>
  <si>
    <r>
      <rPr>
        <sz val="11"/>
        <color rgb="FF000000"/>
        <rFont val="Calibri"/>
        <family val="3"/>
        <charset val="134"/>
      </rPr>
      <t>0.97%</t>
    </r>
  </si>
  <si>
    <r>
      <rPr>
        <sz val="11"/>
        <color rgb="FF000000"/>
        <rFont val="Calibri"/>
        <family val="3"/>
        <charset val="134"/>
      </rPr>
      <t>KWARA</t>
    </r>
  </si>
  <si>
    <r>
      <rPr>
        <sz val="11"/>
        <color rgb="FF000000"/>
        <rFont val="Calibri"/>
        <family val="3"/>
        <charset val="134"/>
      </rPr>
      <t>LAGOS</t>
    </r>
  </si>
  <si>
    <r>
      <rPr>
        <sz val="11"/>
        <color rgb="FF000000"/>
        <rFont val="Calibri"/>
        <family val="3"/>
        <charset val="134"/>
      </rPr>
      <t>NASARRAWA</t>
    </r>
  </si>
  <si>
    <r>
      <rPr>
        <sz val="11"/>
        <color rgb="FF000000"/>
        <rFont val="Calibri"/>
        <family val="3"/>
        <charset val="134"/>
      </rPr>
      <t>0.46%</t>
    </r>
  </si>
  <si>
    <r>
      <rPr>
        <sz val="11"/>
        <color rgb="FF000000"/>
        <rFont val="Calibri"/>
        <family val="3"/>
        <charset val="134"/>
      </rPr>
      <t>NIGER</t>
    </r>
  </si>
  <si>
    <r>
      <rPr>
        <sz val="11"/>
        <color rgb="FF000000"/>
        <rFont val="Calibri"/>
        <family val="3"/>
        <charset val="134"/>
      </rPr>
      <t>OGUN</t>
    </r>
  </si>
  <si>
    <r>
      <rPr>
        <sz val="11"/>
        <color rgb="FF000000"/>
        <rFont val="Calibri"/>
        <family val="3"/>
        <charset val="134"/>
      </rPr>
      <t>ONDO</t>
    </r>
  </si>
  <si>
    <r>
      <rPr>
        <sz val="11"/>
        <color rgb="FF000000"/>
        <rFont val="Calibri"/>
        <family val="3"/>
        <charset val="134"/>
      </rPr>
      <t>OSUN</t>
    </r>
  </si>
  <si>
    <r>
      <rPr>
        <sz val="11"/>
        <color rgb="FF000000"/>
        <rFont val="Calibri"/>
        <family val="3"/>
        <charset val="134"/>
      </rPr>
      <t>OYO</t>
    </r>
  </si>
  <si>
    <r>
      <rPr>
        <sz val="11"/>
        <color rgb="FF000000"/>
        <rFont val="Calibri"/>
        <family val="3"/>
        <charset val="134"/>
      </rPr>
      <t>0.76%</t>
    </r>
  </si>
  <si>
    <r>
      <rPr>
        <sz val="11"/>
        <color rgb="FF000000"/>
        <rFont val="Calibri"/>
        <family val="3"/>
        <charset val="134"/>
      </rPr>
      <t>PLATEAU</t>
    </r>
  </si>
  <si>
    <r>
      <rPr>
        <sz val="11"/>
        <color rgb="FF000000"/>
        <rFont val="Calibri"/>
        <family val="3"/>
        <charset val="134"/>
      </rPr>
      <t>RIVERS</t>
    </r>
  </si>
  <si>
    <r>
      <rPr>
        <sz val="11"/>
        <color rgb="FF000000"/>
        <rFont val="Calibri"/>
        <family val="3"/>
        <charset val="134"/>
      </rPr>
      <t>SOKOTO</t>
    </r>
  </si>
  <si>
    <r>
      <rPr>
        <sz val="11"/>
        <color rgb="FF000000"/>
        <rFont val="Calibri"/>
        <family val="3"/>
        <charset val="134"/>
      </rPr>
      <t>0.19%</t>
    </r>
  </si>
  <si>
    <r>
      <rPr>
        <sz val="11"/>
        <color rgb="FF000000"/>
        <rFont val="Calibri"/>
        <family val="3"/>
        <charset val="134"/>
      </rPr>
      <t>TARABA</t>
    </r>
  </si>
  <si>
    <r>
      <rPr>
        <sz val="11"/>
        <color rgb="FF000000"/>
        <rFont val="Calibri"/>
        <family val="3"/>
        <charset val="134"/>
      </rPr>
      <t>YOBE</t>
    </r>
  </si>
  <si>
    <r>
      <rPr>
        <sz val="11"/>
        <color rgb="FF000000"/>
        <rFont val="Calibri"/>
        <family val="3"/>
        <charset val="134"/>
      </rPr>
      <t>0.26%</t>
    </r>
  </si>
  <si>
    <r>
      <rPr>
        <sz val="11"/>
        <color rgb="FF000000"/>
        <rFont val="Calibri"/>
        <family val="3"/>
        <charset val="134"/>
      </rPr>
      <t>ZAMFARA</t>
    </r>
  </si>
  <si>
    <r>
      <rPr>
        <sz val="11"/>
        <color rgb="FF000000"/>
        <rFont val="Calibri"/>
        <family val="3"/>
        <charset val="134"/>
      </rPr>
      <t>FCT</t>
    </r>
  </si>
  <si>
    <r>
      <rPr>
        <b/>
        <sz val="11"/>
        <color rgb="FF000000"/>
        <rFont val="Calibri"/>
        <family val="3"/>
        <charset val="134"/>
      </rPr>
      <t>TOTAL</t>
    </r>
  </si>
  <si>
    <r>
      <rPr>
        <b/>
        <sz val="9"/>
        <color rgb="FF000000"/>
        <rFont val="Calibri"/>
        <family val="3"/>
        <charset val="134"/>
      </rPr>
      <t>***</t>
    </r>
  </si>
  <si>
    <r>
      <rPr>
        <b/>
        <sz val="9"/>
        <color rgb="FF000000"/>
        <rFont val="Calibri"/>
        <family val="3"/>
        <charset val="134"/>
      </rPr>
      <t>Kano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State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2011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Debt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Stock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tentatively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held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for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2012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State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is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being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awaited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to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submit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the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updated</t>
    </r>
    <r>
      <rPr>
        <sz val="9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data.</t>
    </r>
  </si>
  <si>
    <r>
      <rPr>
        <b/>
        <i/>
        <sz val="8"/>
        <color rgb="FF000000"/>
        <rFont val="Arial"/>
        <family val="3"/>
        <charset val="134"/>
      </rPr>
      <t>S/No</t>
    </r>
  </si>
  <si>
    <r>
      <rPr>
        <b/>
        <sz val="8"/>
        <color rgb="FF000000"/>
        <rFont val="Arial"/>
        <family val="3"/>
        <charset val="134"/>
      </rPr>
      <t>States</t>
    </r>
  </si>
  <si>
    <r>
      <rPr>
        <b/>
        <sz val="8"/>
        <color rgb="FF000000"/>
        <rFont val="Arial"/>
        <family val="3"/>
        <charset val="134"/>
      </rPr>
      <t>Domestic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Debt</t>
    </r>
  </si>
  <si>
    <r>
      <rPr>
        <b/>
        <sz val="8"/>
        <color rgb="FF000000"/>
        <rFont val="Arial"/>
        <family val="3"/>
        <charset val="134"/>
      </rPr>
      <t>Percentage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of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Total</t>
    </r>
  </si>
  <si>
    <r>
      <rPr>
        <sz val="9"/>
        <color rgb="FF000000"/>
        <rFont val="Arial"/>
        <family val="3"/>
        <charset val="134"/>
      </rPr>
      <t>Abia</t>
    </r>
  </si>
  <si>
    <r>
      <rPr>
        <sz val="9"/>
        <color rgb="FF000000"/>
        <rFont val="Arial"/>
        <family val="3"/>
        <charset val="134"/>
      </rPr>
      <t>Adamawa</t>
    </r>
  </si>
  <si>
    <r>
      <rPr>
        <sz val="9"/>
        <color rgb="FF000000"/>
        <rFont val="Arial"/>
        <family val="3"/>
        <charset val="134"/>
      </rPr>
      <t>Akwa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9"/>
        <color rgb="FF000000"/>
        <rFont val="Arial"/>
        <family val="3"/>
        <charset val="134"/>
      </rPr>
      <t>Ibom</t>
    </r>
  </si>
  <si>
    <r>
      <rPr>
        <sz val="9"/>
        <color rgb="FF000000"/>
        <rFont val="Arial"/>
        <family val="3"/>
        <charset val="134"/>
      </rPr>
      <t>Anambra</t>
    </r>
  </si>
  <si>
    <r>
      <rPr>
        <sz val="9"/>
        <color rgb="FF000000"/>
        <rFont val="Arial"/>
        <family val="3"/>
        <charset val="134"/>
      </rPr>
      <t>0.52%</t>
    </r>
  </si>
  <si>
    <r>
      <rPr>
        <sz val="9"/>
        <color rgb="FF000000"/>
        <rFont val="Arial"/>
        <family val="3"/>
        <charset val="134"/>
      </rPr>
      <t>Bauchi</t>
    </r>
  </si>
  <si>
    <r>
      <rPr>
        <sz val="9"/>
        <color rgb="FF000000"/>
        <rFont val="Arial"/>
        <family val="3"/>
        <charset val="134"/>
      </rPr>
      <t>Bayelsa</t>
    </r>
  </si>
  <si>
    <r>
      <rPr>
        <sz val="9"/>
        <color rgb="FF000000"/>
        <rFont val="Arial"/>
        <family val="3"/>
        <charset val="134"/>
      </rPr>
      <t>Benue</t>
    </r>
  </si>
  <si>
    <r>
      <rPr>
        <sz val="9"/>
        <color rgb="FF000000"/>
        <rFont val="Arial"/>
        <family val="3"/>
        <charset val="134"/>
      </rPr>
      <t>Borno</t>
    </r>
  </si>
  <si>
    <r>
      <rPr>
        <sz val="9"/>
        <color rgb="FF000000"/>
        <rFont val="Arial"/>
        <family val="3"/>
        <charset val="134"/>
      </rPr>
      <t>0.14%</t>
    </r>
  </si>
  <si>
    <r>
      <rPr>
        <sz val="9"/>
        <color rgb="FF000000"/>
        <rFont val="Arial"/>
        <family val="3"/>
        <charset val="134"/>
      </rPr>
      <t>Cross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9"/>
        <color rgb="FF000000"/>
        <rFont val="Arial"/>
        <family val="3"/>
        <charset val="134"/>
      </rPr>
      <t>River</t>
    </r>
  </si>
  <si>
    <r>
      <rPr>
        <sz val="9"/>
        <color rgb="FF000000"/>
        <rFont val="Arial"/>
        <family val="3"/>
        <charset val="134"/>
      </rPr>
      <t>Delta</t>
    </r>
  </si>
  <si>
    <r>
      <rPr>
        <sz val="9"/>
        <color rgb="FF000000"/>
        <rFont val="Arial"/>
        <family val="3"/>
        <charset val="134"/>
      </rPr>
      <t>Ebonyi</t>
    </r>
  </si>
  <si>
    <r>
      <rPr>
        <sz val="9"/>
        <color rgb="FF000000"/>
        <rFont val="Arial"/>
        <family val="3"/>
        <charset val="134"/>
      </rPr>
      <t>Edo</t>
    </r>
  </si>
  <si>
    <r>
      <rPr>
        <sz val="9"/>
        <color rgb="FF000000"/>
        <rFont val="Arial"/>
        <family val="3"/>
        <charset val="134"/>
      </rPr>
      <t>Ekiti</t>
    </r>
  </si>
  <si>
    <r>
      <rPr>
        <sz val="9"/>
        <color rgb="FF000000"/>
        <rFont val="Arial"/>
        <family val="3"/>
        <charset val="134"/>
      </rPr>
      <t>Enugu</t>
    </r>
  </si>
  <si>
    <r>
      <rPr>
        <sz val="9"/>
        <color rgb="FF000000"/>
        <rFont val="Arial"/>
        <family val="3"/>
        <charset val="134"/>
      </rPr>
      <t>0.88%</t>
    </r>
  </si>
  <si>
    <r>
      <rPr>
        <sz val="9"/>
        <color rgb="FF000000"/>
        <rFont val="Arial"/>
        <family val="3"/>
        <charset val="134"/>
      </rPr>
      <t>Gombe</t>
    </r>
  </si>
  <si>
    <r>
      <rPr>
        <sz val="9"/>
        <color rgb="FF000000"/>
        <rFont val="Arial"/>
        <family val="3"/>
        <charset val="134"/>
      </rPr>
      <t>0.58%</t>
    </r>
  </si>
  <si>
    <r>
      <rPr>
        <sz val="9"/>
        <color rgb="FF000000"/>
        <rFont val="Arial"/>
        <family val="3"/>
        <charset val="134"/>
      </rPr>
      <t>Imo</t>
    </r>
  </si>
  <si>
    <r>
      <rPr>
        <sz val="9"/>
        <color rgb="FF000000"/>
        <rFont val="Arial"/>
        <family val="3"/>
        <charset val="134"/>
      </rPr>
      <t>Jigawa</t>
    </r>
  </si>
  <si>
    <r>
      <rPr>
        <sz val="9"/>
        <color rgb="FF000000"/>
        <rFont val="Arial"/>
        <family val="3"/>
        <charset val="134"/>
      </rPr>
      <t>0.13%</t>
    </r>
  </si>
  <si>
    <r>
      <rPr>
        <sz val="9"/>
        <color rgb="FF000000"/>
        <rFont val="Arial"/>
        <family val="3"/>
        <charset val="134"/>
      </rPr>
      <t>Kaduna</t>
    </r>
  </si>
  <si>
    <r>
      <rPr>
        <sz val="9"/>
        <color rgb="FF000000"/>
        <rFont val="Arial"/>
        <family val="3"/>
        <charset val="134"/>
      </rPr>
      <t>Kano</t>
    </r>
  </si>
  <si>
    <r>
      <rPr>
        <sz val="9"/>
        <color rgb="FF000000"/>
        <rFont val="Arial"/>
        <family val="3"/>
        <charset val="134"/>
      </rPr>
      <t>0.48%</t>
    </r>
  </si>
  <si>
    <r>
      <rPr>
        <sz val="9"/>
        <color rgb="FF000000"/>
        <rFont val="Arial"/>
        <family val="3"/>
        <charset val="134"/>
      </rPr>
      <t>Katsina</t>
    </r>
  </si>
  <si>
    <r>
      <rPr>
        <sz val="9"/>
        <color rgb="FF000000"/>
        <rFont val="Arial"/>
        <family val="3"/>
        <charset val="134"/>
      </rPr>
      <t>0.17%</t>
    </r>
  </si>
  <si>
    <r>
      <rPr>
        <sz val="9"/>
        <color rgb="FF000000"/>
        <rFont val="Arial"/>
        <family val="3"/>
        <charset val="134"/>
      </rPr>
      <t>Kebbi</t>
    </r>
  </si>
  <si>
    <r>
      <rPr>
        <sz val="9"/>
        <color rgb="FF000000"/>
        <rFont val="Arial"/>
        <family val="3"/>
        <charset val="134"/>
      </rPr>
      <t>0.59%</t>
    </r>
  </si>
  <si>
    <r>
      <rPr>
        <sz val="9"/>
        <color rgb="FF000000"/>
        <rFont val="Arial"/>
        <family val="3"/>
        <charset val="134"/>
      </rPr>
      <t>Kogi</t>
    </r>
  </si>
  <si>
    <r>
      <rPr>
        <sz val="9"/>
        <color rgb="FF000000"/>
        <rFont val="Arial"/>
        <family val="3"/>
        <charset val="134"/>
      </rPr>
      <t>Kwara</t>
    </r>
  </si>
  <si>
    <r>
      <rPr>
        <sz val="9"/>
        <color rgb="FF000000"/>
        <rFont val="Arial"/>
        <family val="3"/>
        <charset val="134"/>
      </rPr>
      <t>Lagos</t>
    </r>
  </si>
  <si>
    <r>
      <rPr>
        <sz val="9"/>
        <color rgb="FF000000"/>
        <rFont val="Arial"/>
        <family val="3"/>
        <charset val="134"/>
      </rPr>
      <t>Nassarawa</t>
    </r>
  </si>
  <si>
    <r>
      <rPr>
        <sz val="9"/>
        <color rgb="FF000000"/>
        <rFont val="Arial"/>
        <family val="3"/>
        <charset val="134"/>
      </rPr>
      <t>0.43%</t>
    </r>
  </si>
  <si>
    <r>
      <rPr>
        <sz val="9"/>
        <color rgb="FF000000"/>
        <rFont val="Arial"/>
        <family val="3"/>
        <charset val="134"/>
      </rPr>
      <t>Niger</t>
    </r>
  </si>
  <si>
    <r>
      <rPr>
        <sz val="9"/>
        <color rgb="FF000000"/>
        <rFont val="Arial"/>
        <family val="3"/>
        <charset val="134"/>
      </rPr>
      <t>Ogun</t>
    </r>
  </si>
  <si>
    <r>
      <rPr>
        <sz val="9"/>
        <color rgb="FF000000"/>
        <rFont val="Arial"/>
        <family val="3"/>
        <charset val="134"/>
      </rPr>
      <t>Ondo</t>
    </r>
  </si>
  <si>
    <r>
      <rPr>
        <sz val="9"/>
        <color rgb="FF000000"/>
        <rFont val="Arial"/>
        <family val="3"/>
        <charset val="134"/>
      </rPr>
      <t>Osun</t>
    </r>
  </si>
  <si>
    <r>
      <rPr>
        <sz val="9"/>
        <color rgb="FF000000"/>
        <rFont val="Arial"/>
        <family val="3"/>
        <charset val="134"/>
      </rPr>
      <t>0.44%</t>
    </r>
  </si>
  <si>
    <r>
      <rPr>
        <sz val="9"/>
        <color rgb="FF000000"/>
        <rFont val="Arial"/>
        <family val="3"/>
        <charset val="134"/>
      </rPr>
      <t>Oyo</t>
    </r>
  </si>
  <si>
    <r>
      <rPr>
        <sz val="9"/>
        <color rgb="FF000000"/>
        <rFont val="Arial"/>
        <family val="3"/>
        <charset val="134"/>
      </rPr>
      <t>0.39%</t>
    </r>
  </si>
  <si>
    <r>
      <rPr>
        <sz val="9"/>
        <color rgb="FF000000"/>
        <rFont val="Arial"/>
        <family val="3"/>
        <charset val="134"/>
      </rPr>
      <t>Plateau</t>
    </r>
  </si>
  <si>
    <r>
      <rPr>
        <sz val="9"/>
        <color rgb="FF000000"/>
        <rFont val="Arial"/>
        <family val="3"/>
        <charset val="134"/>
      </rPr>
      <t>Rivers</t>
    </r>
  </si>
  <si>
    <r>
      <rPr>
        <sz val="9"/>
        <color rgb="FF000000"/>
        <rFont val="Arial"/>
        <family val="3"/>
        <charset val="134"/>
      </rPr>
      <t>Sokoto</t>
    </r>
  </si>
  <si>
    <r>
      <rPr>
        <sz val="9"/>
        <color rgb="FF000000"/>
        <rFont val="Arial"/>
        <family val="3"/>
        <charset val="134"/>
      </rPr>
      <t>0.40%</t>
    </r>
  </si>
  <si>
    <r>
      <rPr>
        <sz val="9"/>
        <color rgb="FF000000"/>
        <rFont val="Arial"/>
        <family val="3"/>
        <charset val="134"/>
      </rPr>
      <t>Taraba</t>
    </r>
  </si>
  <si>
    <r>
      <rPr>
        <sz val="9"/>
        <color rgb="FF000000"/>
        <rFont val="Arial"/>
        <family val="3"/>
        <charset val="134"/>
      </rPr>
      <t>Yobe</t>
    </r>
  </si>
  <si>
    <r>
      <rPr>
        <sz val="9"/>
        <color rgb="FF000000"/>
        <rFont val="Arial"/>
        <family val="3"/>
        <charset val="134"/>
      </rPr>
      <t>Zamfara</t>
    </r>
  </si>
  <si>
    <r>
      <rPr>
        <sz val="9"/>
        <color rgb="FF000000"/>
        <rFont val="Arial"/>
        <family val="3"/>
        <charset val="134"/>
      </rPr>
      <t>FCT</t>
    </r>
  </si>
  <si>
    <r>
      <rPr>
        <b/>
        <sz val="9"/>
        <color rgb="FF000000"/>
        <rFont val="Arial"/>
        <family val="3"/>
        <charset val="134"/>
      </rPr>
      <t>Total</t>
    </r>
  </si>
  <si>
    <r>
      <rPr>
        <b/>
        <sz val="11"/>
        <color rgb="FF000000"/>
        <rFont val="Times New Roman"/>
        <family val="3"/>
        <charset val="134"/>
      </rPr>
      <t>S.NO</t>
    </r>
  </si>
  <si>
    <r>
      <rPr>
        <b/>
        <sz val="11"/>
        <color rgb="FF000000"/>
        <rFont val="Times New Roman"/>
        <family val="3"/>
        <charset val="134"/>
      </rPr>
      <t>STATE</t>
    </r>
  </si>
  <si>
    <r>
      <rPr>
        <b/>
        <sz val="11"/>
        <color rgb="FF000000"/>
        <rFont val="Times New Roman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STOCK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2013</t>
    </r>
  </si>
  <si>
    <r>
      <rPr>
        <sz val="13"/>
        <color rgb="FF000000"/>
        <rFont val="Times New Roman"/>
        <family val="3"/>
        <charset val="134"/>
      </rPr>
      <t>ABIA</t>
    </r>
  </si>
  <si>
    <r>
      <rPr>
        <sz val="13"/>
        <color rgb="FF000000"/>
        <rFont val="Times New Roman"/>
        <family val="3"/>
        <charset val="134"/>
      </rPr>
      <t>ADAMAWA</t>
    </r>
  </si>
  <si>
    <r>
      <rPr>
        <sz val="13"/>
        <color rgb="FF000000"/>
        <rFont val="Times New Roman"/>
        <family val="3"/>
        <charset val="134"/>
      </rPr>
      <t>AKWA</t>
    </r>
    <r>
      <rPr>
        <sz val="13"/>
        <color theme="1"/>
        <rFont val="Calibri"/>
        <family val="2"/>
        <charset val="134"/>
        <scheme val="minor"/>
      </rPr>
      <t xml:space="preserve"> </t>
    </r>
    <r>
      <rPr>
        <sz val="13"/>
        <color rgb="FF000000"/>
        <rFont val="Times New Roman"/>
        <family val="3"/>
        <charset val="134"/>
      </rPr>
      <t>IBOM</t>
    </r>
  </si>
  <si>
    <r>
      <rPr>
        <sz val="13"/>
        <color rgb="FF000000"/>
        <rFont val="Times New Roman"/>
        <family val="3"/>
        <charset val="134"/>
      </rPr>
      <t>ANAMBRA</t>
    </r>
  </si>
  <si>
    <r>
      <rPr>
        <sz val="13"/>
        <color rgb="FF000000"/>
        <rFont val="Times New Roman"/>
        <family val="3"/>
        <charset val="134"/>
      </rPr>
      <t>BAUCHI</t>
    </r>
  </si>
  <si>
    <r>
      <rPr>
        <sz val="13"/>
        <color rgb="FF000000"/>
        <rFont val="Times New Roman"/>
        <family val="3"/>
        <charset val="134"/>
      </rPr>
      <t>BAYELSA</t>
    </r>
  </si>
  <si>
    <r>
      <rPr>
        <sz val="13"/>
        <color rgb="FF000000"/>
        <rFont val="Times New Roman"/>
        <family val="3"/>
        <charset val="134"/>
      </rPr>
      <t>BENUE</t>
    </r>
  </si>
  <si>
    <r>
      <rPr>
        <sz val="13"/>
        <color rgb="FF000000"/>
        <rFont val="Times New Roman"/>
        <family val="3"/>
        <charset val="134"/>
      </rPr>
      <t>BORNO</t>
    </r>
  </si>
  <si>
    <r>
      <rPr>
        <sz val="13"/>
        <color rgb="FF000000"/>
        <rFont val="Times New Roman"/>
        <family val="3"/>
        <charset val="134"/>
      </rPr>
      <t>CROSS-RIVER</t>
    </r>
  </si>
  <si>
    <r>
      <rPr>
        <sz val="13"/>
        <color rgb="FF000000"/>
        <rFont val="Times New Roman"/>
        <family val="3"/>
        <charset val="134"/>
      </rPr>
      <t>DELTA</t>
    </r>
  </si>
  <si>
    <r>
      <rPr>
        <sz val="13"/>
        <color rgb="FF000000"/>
        <rFont val="Times New Roman"/>
        <family val="3"/>
        <charset val="134"/>
      </rPr>
      <t>EBONYI</t>
    </r>
  </si>
  <si>
    <r>
      <rPr>
        <sz val="13"/>
        <color rgb="FF000000"/>
        <rFont val="Times New Roman"/>
        <family val="3"/>
        <charset val="134"/>
      </rPr>
      <t>EDO</t>
    </r>
  </si>
  <si>
    <r>
      <rPr>
        <sz val="13"/>
        <color rgb="FF000000"/>
        <rFont val="Times New Roman"/>
        <family val="3"/>
        <charset val="134"/>
      </rPr>
      <t>EKITI</t>
    </r>
  </si>
  <si>
    <r>
      <rPr>
        <sz val="13"/>
        <color rgb="FF000000"/>
        <rFont val="Times New Roman"/>
        <family val="3"/>
        <charset val="134"/>
      </rPr>
      <t>ENUGU</t>
    </r>
  </si>
  <si>
    <r>
      <rPr>
        <sz val="13"/>
        <color rgb="FF000000"/>
        <rFont val="Times New Roman"/>
        <family val="3"/>
        <charset val="134"/>
      </rPr>
      <t>GOMBE</t>
    </r>
  </si>
  <si>
    <r>
      <rPr>
        <sz val="13"/>
        <color rgb="FF000000"/>
        <rFont val="Times New Roman"/>
        <family val="3"/>
        <charset val="134"/>
      </rPr>
      <t>IMO</t>
    </r>
  </si>
  <si>
    <r>
      <rPr>
        <sz val="13"/>
        <color rgb="FF000000"/>
        <rFont val="Times New Roman"/>
        <family val="3"/>
        <charset val="134"/>
      </rPr>
      <t>JIGAWA</t>
    </r>
  </si>
  <si>
    <r>
      <rPr>
        <sz val="13"/>
        <color rgb="FF000000"/>
        <rFont val="Times New Roman"/>
        <family val="3"/>
        <charset val="134"/>
      </rPr>
      <t>KADUNA</t>
    </r>
  </si>
  <si>
    <r>
      <rPr>
        <sz val="13"/>
        <color rgb="FF000000"/>
        <rFont val="Times New Roman"/>
        <family val="3"/>
        <charset val="134"/>
      </rPr>
      <t>KANO</t>
    </r>
  </si>
  <si>
    <r>
      <rPr>
        <sz val="13"/>
        <color rgb="FF000000"/>
        <rFont val="Times New Roman"/>
        <family val="3"/>
        <charset val="134"/>
      </rPr>
      <t>KATSINA</t>
    </r>
  </si>
  <si>
    <r>
      <rPr>
        <sz val="13"/>
        <color rgb="FF000000"/>
        <rFont val="Times New Roman"/>
        <family val="3"/>
        <charset val="134"/>
      </rPr>
      <t>KEBBI</t>
    </r>
  </si>
  <si>
    <r>
      <rPr>
        <sz val="13"/>
        <color rgb="FF000000"/>
        <rFont val="Times New Roman"/>
        <family val="3"/>
        <charset val="134"/>
      </rPr>
      <t>KOGI</t>
    </r>
  </si>
  <si>
    <r>
      <rPr>
        <sz val="13"/>
        <color rgb="FF000000"/>
        <rFont val="Times New Roman"/>
        <family val="3"/>
        <charset val="134"/>
      </rPr>
      <t>KWARA</t>
    </r>
  </si>
  <si>
    <r>
      <rPr>
        <sz val="13"/>
        <color rgb="FF000000"/>
        <rFont val="Times New Roman"/>
        <family val="3"/>
        <charset val="134"/>
      </rPr>
      <t>LAGOS</t>
    </r>
  </si>
  <si>
    <r>
      <rPr>
        <sz val="13"/>
        <color rgb="FF000000"/>
        <rFont val="Times New Roman"/>
        <family val="3"/>
        <charset val="134"/>
      </rPr>
      <t>NASARAWA</t>
    </r>
  </si>
  <si>
    <r>
      <rPr>
        <sz val="13"/>
        <color rgb="FF000000"/>
        <rFont val="Times New Roman"/>
        <family val="3"/>
        <charset val="134"/>
      </rPr>
      <t>NIGER</t>
    </r>
  </si>
  <si>
    <r>
      <rPr>
        <sz val="13"/>
        <color rgb="FF000000"/>
        <rFont val="Times New Roman"/>
        <family val="3"/>
        <charset val="134"/>
      </rPr>
      <t>OGUN</t>
    </r>
  </si>
  <si>
    <r>
      <rPr>
        <sz val="13"/>
        <color rgb="FF000000"/>
        <rFont val="Times New Roman"/>
        <family val="3"/>
        <charset val="134"/>
      </rPr>
      <t>ONDO</t>
    </r>
  </si>
  <si>
    <r>
      <rPr>
        <sz val="13"/>
        <color rgb="FF000000"/>
        <rFont val="Times New Roman"/>
        <family val="3"/>
        <charset val="134"/>
      </rPr>
      <t>OSUN</t>
    </r>
  </si>
  <si>
    <r>
      <rPr>
        <sz val="13"/>
        <color rgb="FF000000"/>
        <rFont val="Times New Roman"/>
        <family val="3"/>
        <charset val="134"/>
      </rPr>
      <t>OYO</t>
    </r>
  </si>
  <si>
    <r>
      <rPr>
        <sz val="13"/>
        <color rgb="FF000000"/>
        <rFont val="Times New Roman"/>
        <family val="3"/>
        <charset val="134"/>
      </rPr>
      <t>PLATEAU</t>
    </r>
  </si>
  <si>
    <r>
      <rPr>
        <sz val="13"/>
        <color rgb="FF000000"/>
        <rFont val="Times New Roman"/>
        <family val="3"/>
        <charset val="134"/>
      </rPr>
      <t>RIVERS</t>
    </r>
  </si>
  <si>
    <r>
      <rPr>
        <sz val="13"/>
        <color rgb="FF000000"/>
        <rFont val="Times New Roman"/>
        <family val="3"/>
        <charset val="134"/>
      </rPr>
      <t>SOKOTO</t>
    </r>
  </si>
  <si>
    <r>
      <rPr>
        <sz val="13"/>
        <color rgb="FF000000"/>
        <rFont val="Times New Roman"/>
        <family val="3"/>
        <charset val="134"/>
      </rPr>
      <t>TARABA</t>
    </r>
  </si>
  <si>
    <r>
      <rPr>
        <sz val="13"/>
        <color rgb="FF000000"/>
        <rFont val="Times New Roman"/>
        <family val="3"/>
        <charset val="134"/>
      </rPr>
      <t>YOBE</t>
    </r>
  </si>
  <si>
    <r>
      <rPr>
        <sz val="13"/>
        <color rgb="FF000000"/>
        <rFont val="Times New Roman"/>
        <family val="3"/>
        <charset val="134"/>
      </rPr>
      <t>ZAMFARA</t>
    </r>
  </si>
  <si>
    <r>
      <rPr>
        <sz val="13"/>
        <color rgb="FF000000"/>
        <rFont val="Times New Roman"/>
        <family val="3"/>
        <charset val="134"/>
      </rPr>
      <t>FCT</t>
    </r>
  </si>
  <si>
    <r>
      <rPr>
        <b/>
        <sz val="11"/>
        <color rgb="FF000000"/>
        <rFont val="Times New Roman"/>
        <family val="3"/>
        <charset val="134"/>
      </rPr>
      <t>TOTAL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DOMESTIC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OF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THE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36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STATES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AND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THE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FCT,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AS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AT</t>
    </r>
  </si>
  <si>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31,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2014</t>
    </r>
  </si>
  <si>
    <r>
      <rPr>
        <b/>
        <sz val="10"/>
        <color rgb="FF000000"/>
        <rFont val="Calibri"/>
        <family val="3"/>
        <charset val="134"/>
      </rPr>
      <t>(AMOUNTS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Calibri"/>
        <family val="3"/>
        <charset val="134"/>
      </rPr>
      <t>IN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Calibri"/>
        <family val="3"/>
        <charset val="134"/>
      </rPr>
      <t>NAIRA)</t>
    </r>
  </si>
  <si>
    <r>
      <rPr>
        <b/>
        <sz val="11"/>
        <color rgb="FF000000"/>
        <rFont val="Calibri"/>
        <family val="3"/>
        <charset val="134"/>
      </rPr>
      <t>STATE</t>
    </r>
  </si>
  <si>
    <r>
      <rPr>
        <b/>
        <sz val="11"/>
        <color rgb="FF000000"/>
        <rFont val="Calibri"/>
        <family val="3"/>
        <charset val="134"/>
      </rPr>
      <t>DEBT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STOCK</t>
    </r>
  </si>
  <si>
    <r>
      <rPr>
        <b/>
        <sz val="9"/>
        <color rgb="FF000000"/>
        <rFont val="Calibri"/>
        <family val="3"/>
        <charset val="134"/>
      </rPr>
      <t>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ABIA</t>
    </r>
  </si>
  <si>
    <r>
      <rPr>
        <b/>
        <sz val="9"/>
        <color rgb="FF000000"/>
        <rFont val="Calibri"/>
        <family val="3"/>
        <charset val="134"/>
      </rPr>
      <t>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ADAMAWA</t>
    </r>
  </si>
  <si>
    <r>
      <rPr>
        <b/>
        <sz val="9"/>
        <color rgb="FF000000"/>
        <rFont val="Calibri"/>
        <family val="3"/>
        <charset val="134"/>
      </rPr>
      <t>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AKWA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IBOM</t>
    </r>
  </si>
  <si>
    <r>
      <rPr>
        <b/>
        <sz val="9"/>
        <color rgb="FF000000"/>
        <rFont val="Calibri"/>
        <family val="3"/>
        <charset val="134"/>
      </rPr>
      <t>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ANAMBRA</t>
    </r>
  </si>
  <si>
    <r>
      <rPr>
        <b/>
        <sz val="9"/>
        <color rgb="FF000000"/>
        <rFont val="Calibri"/>
        <family val="3"/>
        <charset val="134"/>
      </rPr>
      <t>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BAUCHI</t>
    </r>
  </si>
  <si>
    <r>
      <rPr>
        <b/>
        <sz val="9"/>
        <color rgb="FF000000"/>
        <rFont val="Calibri"/>
        <family val="3"/>
        <charset val="134"/>
      </rPr>
      <t>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BAYELSA</t>
    </r>
  </si>
  <si>
    <r>
      <rPr>
        <b/>
        <sz val="9"/>
        <color rgb="FF000000"/>
        <rFont val="Calibri"/>
        <family val="3"/>
        <charset val="134"/>
      </rPr>
      <t>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BENUE</t>
    </r>
  </si>
  <si>
    <r>
      <rPr>
        <b/>
        <sz val="9"/>
        <color rgb="FF000000"/>
        <rFont val="Calibri"/>
        <family val="3"/>
        <charset val="134"/>
      </rPr>
      <t>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BORNO</t>
    </r>
  </si>
  <si>
    <r>
      <rPr>
        <b/>
        <sz val="9"/>
        <color rgb="FF000000"/>
        <rFont val="Calibri"/>
        <family val="3"/>
        <charset val="134"/>
      </rPr>
      <t>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CROSS-RIVER</t>
    </r>
  </si>
  <si>
    <r>
      <rPr>
        <b/>
        <sz val="9"/>
        <color rgb="FF000000"/>
        <rFont val="Calibri"/>
        <family val="3"/>
        <charset val="134"/>
      </rPr>
      <t>10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DELTA</t>
    </r>
  </si>
  <si>
    <r>
      <rPr>
        <b/>
        <sz val="9"/>
        <color rgb="FF000000"/>
        <rFont val="Calibri"/>
        <family val="3"/>
        <charset val="134"/>
      </rPr>
      <t>11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EBONYI</t>
    </r>
  </si>
  <si>
    <r>
      <rPr>
        <b/>
        <sz val="9"/>
        <color rgb="FF000000"/>
        <rFont val="Calibri"/>
        <family val="3"/>
        <charset val="134"/>
      </rPr>
      <t>12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EDO</t>
    </r>
  </si>
  <si>
    <r>
      <rPr>
        <b/>
        <sz val="9"/>
        <color rgb="FF000000"/>
        <rFont val="Calibri"/>
        <family val="3"/>
        <charset val="134"/>
      </rPr>
      <t>13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EKITI</t>
    </r>
  </si>
  <si>
    <r>
      <rPr>
        <b/>
        <sz val="9"/>
        <color rgb="FF000000"/>
        <rFont val="Calibri"/>
        <family val="3"/>
        <charset val="134"/>
      </rPr>
      <t>14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ENUGU</t>
    </r>
  </si>
  <si>
    <r>
      <rPr>
        <b/>
        <sz val="9"/>
        <color rgb="FF000000"/>
        <rFont val="Calibri"/>
        <family val="3"/>
        <charset val="134"/>
      </rPr>
      <t>15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GOMBE</t>
    </r>
  </si>
  <si>
    <r>
      <rPr>
        <b/>
        <sz val="9"/>
        <color rgb="FF000000"/>
        <rFont val="Calibri"/>
        <family val="3"/>
        <charset val="134"/>
      </rPr>
      <t>16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IMO</t>
    </r>
  </si>
  <si>
    <r>
      <rPr>
        <b/>
        <sz val="9"/>
        <color rgb="FF000000"/>
        <rFont val="Calibri"/>
        <family val="3"/>
        <charset val="134"/>
      </rPr>
      <t>17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JIGAWA</t>
    </r>
  </si>
  <si>
    <r>
      <rPr>
        <b/>
        <sz val="9"/>
        <color rgb="FF000000"/>
        <rFont val="Calibri"/>
        <family val="3"/>
        <charset val="134"/>
      </rPr>
      <t>18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KADUNA</t>
    </r>
  </si>
  <si>
    <r>
      <rPr>
        <b/>
        <sz val="9"/>
        <color rgb="FF000000"/>
        <rFont val="Calibri"/>
        <family val="3"/>
        <charset val="134"/>
      </rPr>
      <t>19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KANO</t>
    </r>
  </si>
  <si>
    <r>
      <rPr>
        <b/>
        <sz val="9"/>
        <color rgb="FF000000"/>
        <rFont val="Calibri"/>
        <family val="3"/>
        <charset val="134"/>
      </rPr>
      <t>20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KATSINA</t>
    </r>
  </si>
  <si>
    <r>
      <rPr>
        <b/>
        <sz val="9"/>
        <color rgb="FF000000"/>
        <rFont val="Calibri"/>
        <family val="3"/>
        <charset val="134"/>
      </rPr>
      <t>21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KEBBI</t>
    </r>
  </si>
  <si>
    <r>
      <rPr>
        <b/>
        <sz val="9"/>
        <color rgb="FF000000"/>
        <rFont val="Calibri"/>
        <family val="3"/>
        <charset val="134"/>
      </rPr>
      <t>22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KOGI</t>
    </r>
  </si>
  <si>
    <r>
      <rPr>
        <b/>
        <sz val="9"/>
        <color rgb="FF000000"/>
        <rFont val="Calibri"/>
        <family val="3"/>
        <charset val="134"/>
      </rPr>
      <t>23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KWARA</t>
    </r>
  </si>
  <si>
    <r>
      <rPr>
        <b/>
        <sz val="9"/>
        <color rgb="FF000000"/>
        <rFont val="Calibri"/>
        <family val="3"/>
        <charset val="134"/>
      </rPr>
      <t>24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LAGOS</t>
    </r>
  </si>
  <si>
    <r>
      <rPr>
        <b/>
        <sz val="9"/>
        <color rgb="FF000000"/>
        <rFont val="Calibri"/>
        <family val="3"/>
        <charset val="134"/>
      </rPr>
      <t>25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NASARAWA</t>
    </r>
  </si>
  <si>
    <r>
      <rPr>
        <b/>
        <sz val="9"/>
        <color rgb="FF000000"/>
        <rFont val="Calibri"/>
        <family val="3"/>
        <charset val="134"/>
      </rPr>
      <t>26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NIGER</t>
    </r>
  </si>
  <si>
    <r>
      <rPr>
        <b/>
        <sz val="9"/>
        <color rgb="FF000000"/>
        <rFont val="Calibri"/>
        <family val="3"/>
        <charset val="134"/>
      </rPr>
      <t>27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OGUN</t>
    </r>
  </si>
  <si>
    <r>
      <rPr>
        <b/>
        <sz val="9"/>
        <color rgb="FF000000"/>
        <rFont val="Calibri"/>
        <family val="3"/>
        <charset val="134"/>
      </rPr>
      <t>28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ONDO</t>
    </r>
  </si>
  <si>
    <r>
      <rPr>
        <b/>
        <sz val="9"/>
        <color rgb="FF000000"/>
        <rFont val="Calibri"/>
        <family val="3"/>
        <charset val="134"/>
      </rPr>
      <t>29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OSUN</t>
    </r>
  </si>
  <si>
    <r>
      <rPr>
        <b/>
        <sz val="9"/>
        <color rgb="FF000000"/>
        <rFont val="Calibri"/>
        <family val="3"/>
        <charset val="134"/>
      </rPr>
      <t>30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OYO</t>
    </r>
  </si>
  <si>
    <r>
      <rPr>
        <b/>
        <sz val="9"/>
        <color rgb="FF000000"/>
        <rFont val="Calibri"/>
        <family val="3"/>
        <charset val="134"/>
      </rPr>
      <t>31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PLATEAU</t>
    </r>
  </si>
  <si>
    <r>
      <rPr>
        <b/>
        <sz val="9"/>
        <color rgb="FF000000"/>
        <rFont val="Calibri"/>
        <family val="3"/>
        <charset val="134"/>
      </rPr>
      <t>32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RIVERS</t>
    </r>
  </si>
  <si>
    <r>
      <rPr>
        <b/>
        <sz val="9"/>
        <color rgb="FF000000"/>
        <rFont val="Calibri"/>
        <family val="3"/>
        <charset val="134"/>
      </rPr>
      <t>33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SOKOTO</t>
    </r>
  </si>
  <si>
    <r>
      <rPr>
        <b/>
        <sz val="9"/>
        <color rgb="FF000000"/>
        <rFont val="Calibri"/>
        <family val="3"/>
        <charset val="134"/>
      </rPr>
      <t>34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TARABA</t>
    </r>
  </si>
  <si>
    <r>
      <rPr>
        <b/>
        <sz val="9"/>
        <color rgb="FF000000"/>
        <rFont val="Calibri"/>
        <family val="3"/>
        <charset val="134"/>
      </rPr>
      <t>35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YOBE</t>
    </r>
  </si>
  <si>
    <r>
      <rPr>
        <b/>
        <sz val="9"/>
        <color rgb="FF000000"/>
        <rFont val="Calibri"/>
        <family val="3"/>
        <charset val="134"/>
      </rPr>
      <t>36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ZAMFARA</t>
    </r>
  </si>
  <si>
    <r>
      <rPr>
        <b/>
        <sz val="9"/>
        <color rgb="FF000000"/>
        <rFont val="Calibri"/>
        <family val="3"/>
        <charset val="134"/>
      </rPr>
      <t>37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9"/>
        <color rgb="FF000000"/>
        <rFont val="Calibri"/>
        <family val="3"/>
        <charset val="134"/>
      </rPr>
      <t>FCT</t>
    </r>
  </si>
  <si>
    <r>
      <rPr>
        <b/>
        <sz val="10"/>
        <color rgb="FF000000"/>
        <rFont val="Calibri"/>
        <family val="3"/>
        <charset val="134"/>
      </rPr>
      <t>TOTAL</t>
    </r>
  </si>
  <si>
    <r>
      <rPr>
        <b/>
        <sz val="11"/>
        <color rgb="FF000000"/>
        <rFont val="Times New Roman"/>
        <family val="3"/>
        <charset val="134"/>
      </rPr>
      <t>DECEMBER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31,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Times New Roman"/>
        <family val="3"/>
        <charset val="134"/>
      </rPr>
      <t>2015</t>
    </r>
  </si>
  <si>
    <r>
      <rPr>
        <b/>
        <sz val="11"/>
        <color rgb="FF000000"/>
        <rFont val="Calibri"/>
        <family val="3"/>
        <charset val="134"/>
      </rPr>
      <t>ABIA</t>
    </r>
  </si>
  <si>
    <r>
      <rPr>
        <b/>
        <sz val="11"/>
        <color rgb="FF000000"/>
        <rFont val="Calibri"/>
        <family val="3"/>
        <charset val="134"/>
      </rPr>
      <t>ADAMAWA</t>
    </r>
  </si>
  <si>
    <r>
      <rPr>
        <b/>
        <sz val="11"/>
        <color rgb="FF000000"/>
        <rFont val="Calibri"/>
        <family val="3"/>
        <charset val="134"/>
      </rPr>
      <t>AKWA</t>
    </r>
    <r>
      <rPr>
        <sz val="10"/>
        <color rgb="FF000000"/>
        <rFont val="Arial"/>
      </rPr>
      <t xml:space="preserve"> </t>
    </r>
    <r>
      <rPr>
        <b/>
        <sz val="11"/>
        <color rgb="FF000000"/>
        <rFont val="Calibri"/>
        <family val="3"/>
        <charset val="134"/>
      </rPr>
      <t>IBOM</t>
    </r>
  </si>
  <si>
    <r>
      <rPr>
        <b/>
        <sz val="11"/>
        <color rgb="FF000000"/>
        <rFont val="Calibri"/>
        <family val="3"/>
        <charset val="134"/>
      </rPr>
      <t>ANAMBRA</t>
    </r>
  </si>
  <si>
    <r>
      <rPr>
        <b/>
        <sz val="11"/>
        <color rgb="FF000000"/>
        <rFont val="Calibri"/>
        <family val="3"/>
        <charset val="134"/>
      </rPr>
      <t>BAUCHI</t>
    </r>
  </si>
  <si>
    <r>
      <rPr>
        <b/>
        <sz val="11"/>
        <color rgb="FF000000"/>
        <rFont val="Calibri"/>
        <family val="3"/>
        <charset val="134"/>
      </rPr>
      <t>BAYELSA</t>
    </r>
  </si>
  <si>
    <r>
      <rPr>
        <b/>
        <sz val="11"/>
        <color rgb="FF000000"/>
        <rFont val="Calibri"/>
        <family val="3"/>
        <charset val="134"/>
      </rPr>
      <t>BENUE</t>
    </r>
  </si>
  <si>
    <r>
      <rPr>
        <b/>
        <sz val="11"/>
        <color rgb="FF000000"/>
        <rFont val="Calibri"/>
        <family val="3"/>
        <charset val="134"/>
      </rPr>
      <t>BORNO</t>
    </r>
  </si>
  <si>
    <r>
      <rPr>
        <b/>
        <sz val="11"/>
        <color rgb="FF000000"/>
        <rFont val="Calibri"/>
        <family val="3"/>
        <charset val="134"/>
      </rPr>
      <t>CROSS-RIVER</t>
    </r>
  </si>
  <si>
    <r>
      <rPr>
        <b/>
        <sz val="11"/>
        <color rgb="FF000000"/>
        <rFont val="Calibri"/>
        <family val="3"/>
        <charset val="134"/>
      </rPr>
      <t>DELTA</t>
    </r>
  </si>
  <si>
    <r>
      <rPr>
        <b/>
        <sz val="11"/>
        <color rgb="FF000000"/>
        <rFont val="Calibri"/>
        <family val="3"/>
        <charset val="134"/>
      </rPr>
      <t>EBONYI</t>
    </r>
  </si>
  <si>
    <r>
      <rPr>
        <b/>
        <sz val="11"/>
        <color rgb="FF000000"/>
        <rFont val="Calibri"/>
        <family val="3"/>
        <charset val="134"/>
      </rPr>
      <t>EDO</t>
    </r>
  </si>
  <si>
    <r>
      <rPr>
        <b/>
        <sz val="11"/>
        <color rgb="FF000000"/>
        <rFont val="Calibri"/>
        <family val="3"/>
        <charset val="134"/>
      </rPr>
      <t>EKITI</t>
    </r>
  </si>
  <si>
    <r>
      <rPr>
        <b/>
        <sz val="11"/>
        <color rgb="FF000000"/>
        <rFont val="Calibri"/>
        <family val="3"/>
        <charset val="134"/>
      </rPr>
      <t>ENUGU</t>
    </r>
  </si>
  <si>
    <r>
      <rPr>
        <b/>
        <sz val="11"/>
        <color rgb="FF000000"/>
        <rFont val="Calibri"/>
        <family val="3"/>
        <charset val="134"/>
      </rPr>
      <t>GOMBE</t>
    </r>
  </si>
  <si>
    <r>
      <rPr>
        <b/>
        <sz val="11"/>
        <color rgb="FF000000"/>
        <rFont val="Calibri"/>
        <family val="3"/>
        <charset val="134"/>
      </rPr>
      <t>IMO</t>
    </r>
  </si>
  <si>
    <r>
      <rPr>
        <b/>
        <sz val="11"/>
        <color rgb="FF000000"/>
        <rFont val="Calibri"/>
        <family val="3"/>
        <charset val="134"/>
      </rPr>
      <t>JIGAWA</t>
    </r>
  </si>
  <si>
    <r>
      <rPr>
        <b/>
        <sz val="11"/>
        <color rgb="FF000000"/>
        <rFont val="Calibri"/>
        <family val="3"/>
        <charset val="134"/>
      </rPr>
      <t>KADUNA</t>
    </r>
  </si>
  <si>
    <r>
      <rPr>
        <b/>
        <sz val="11"/>
        <color rgb="FF000000"/>
        <rFont val="Calibri"/>
        <family val="3"/>
        <charset val="134"/>
      </rPr>
      <t>KANO</t>
    </r>
  </si>
  <si>
    <r>
      <rPr>
        <b/>
        <sz val="11"/>
        <color rgb="FF000000"/>
        <rFont val="Calibri"/>
        <family val="3"/>
        <charset val="134"/>
      </rPr>
      <t>KATSINA</t>
    </r>
  </si>
  <si>
    <r>
      <rPr>
        <b/>
        <sz val="11"/>
        <color rgb="FF000000"/>
        <rFont val="Calibri"/>
        <family val="3"/>
        <charset val="134"/>
      </rPr>
      <t>KEBBI</t>
    </r>
  </si>
  <si>
    <r>
      <rPr>
        <b/>
        <sz val="11"/>
        <color rgb="FF000000"/>
        <rFont val="Calibri"/>
        <family val="3"/>
        <charset val="134"/>
      </rPr>
      <t>KOGI</t>
    </r>
  </si>
  <si>
    <r>
      <rPr>
        <b/>
        <sz val="11"/>
        <color rgb="FF000000"/>
        <rFont val="Calibri"/>
        <family val="3"/>
        <charset val="134"/>
      </rPr>
      <t>KWARA</t>
    </r>
  </si>
  <si>
    <r>
      <rPr>
        <b/>
        <sz val="11"/>
        <color rgb="FF000000"/>
        <rFont val="Calibri"/>
        <family val="3"/>
        <charset val="134"/>
      </rPr>
      <t>LAGOS</t>
    </r>
  </si>
  <si>
    <r>
      <rPr>
        <b/>
        <sz val="11"/>
        <color rgb="FF000000"/>
        <rFont val="Calibri"/>
        <family val="3"/>
        <charset val="134"/>
      </rPr>
      <t>NASARAWA</t>
    </r>
  </si>
  <si>
    <r>
      <rPr>
        <b/>
        <sz val="11"/>
        <color rgb="FF000000"/>
        <rFont val="Calibri"/>
        <family val="3"/>
        <charset val="134"/>
      </rPr>
      <t>NIGER</t>
    </r>
  </si>
  <si>
    <r>
      <rPr>
        <b/>
        <sz val="11"/>
        <color rgb="FF000000"/>
        <rFont val="Calibri"/>
        <family val="3"/>
        <charset val="134"/>
      </rPr>
      <t>OGUN</t>
    </r>
  </si>
  <si>
    <r>
      <rPr>
        <b/>
        <sz val="11"/>
        <color rgb="FF000000"/>
        <rFont val="Calibri"/>
        <family val="3"/>
        <charset val="134"/>
      </rPr>
      <t>ONDO</t>
    </r>
  </si>
  <si>
    <r>
      <rPr>
        <b/>
        <sz val="11"/>
        <color rgb="FF000000"/>
        <rFont val="Calibri"/>
        <family val="3"/>
        <charset val="134"/>
      </rPr>
      <t>OSUN</t>
    </r>
  </si>
  <si>
    <r>
      <rPr>
        <b/>
        <sz val="11"/>
        <color rgb="FF000000"/>
        <rFont val="Calibri"/>
        <family val="3"/>
        <charset val="134"/>
      </rPr>
      <t>OYO</t>
    </r>
  </si>
  <si>
    <r>
      <rPr>
        <b/>
        <sz val="11"/>
        <color rgb="FF000000"/>
        <rFont val="Calibri"/>
        <family val="3"/>
        <charset val="134"/>
      </rPr>
      <t>PLATEAU</t>
    </r>
  </si>
  <si>
    <r>
      <rPr>
        <b/>
        <sz val="11"/>
        <color rgb="FF000000"/>
        <rFont val="Calibri"/>
        <family val="3"/>
        <charset val="134"/>
      </rPr>
      <t>RIVERS</t>
    </r>
  </si>
  <si>
    <r>
      <rPr>
        <b/>
        <sz val="11"/>
        <color rgb="FF000000"/>
        <rFont val="Calibri"/>
        <family val="3"/>
        <charset val="134"/>
      </rPr>
      <t>SOKOTO</t>
    </r>
  </si>
  <si>
    <r>
      <rPr>
        <b/>
        <sz val="11"/>
        <color rgb="FF000000"/>
        <rFont val="Calibri"/>
        <family val="3"/>
        <charset val="134"/>
      </rPr>
      <t>TARABA</t>
    </r>
  </si>
  <si>
    <r>
      <rPr>
        <b/>
        <sz val="11"/>
        <color rgb="FF000000"/>
        <rFont val="Calibri"/>
        <family val="3"/>
        <charset val="134"/>
      </rPr>
      <t>YOBE</t>
    </r>
  </si>
  <si>
    <r>
      <rPr>
        <b/>
        <sz val="11"/>
        <color rgb="FF000000"/>
        <rFont val="Calibri"/>
        <family val="3"/>
        <charset val="134"/>
      </rPr>
      <t>ZAMFARA</t>
    </r>
  </si>
  <si>
    <r>
      <rPr>
        <b/>
        <sz val="11"/>
        <color rgb="FF000000"/>
        <rFont val="Calibri"/>
        <family val="3"/>
        <charset val="134"/>
      </rPr>
      <t>FCT</t>
    </r>
  </si>
  <si>
    <r>
      <rPr>
        <b/>
        <sz val="12"/>
        <color rgb="FF000000"/>
        <rFont val="Calibri"/>
        <family val="2"/>
      </rPr>
      <t>TOTAL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DOMESTIC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DEBT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OF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THE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36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STATES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FCT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DECEMBER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31,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2012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(IN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NAIRA)</t>
    </r>
  </si>
  <si>
    <r>
      <rPr>
        <b/>
        <sz val="12"/>
        <color rgb="FF000000"/>
        <rFont val="Calibri"/>
        <family val="2"/>
      </rPr>
      <t>TOTAL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DOMESTIC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DEBT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OF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THE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36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STATES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AND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FCT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AT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DECEMBER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31,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2012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(IN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</rPr>
      <t>NAIRA)</t>
    </r>
  </si>
  <si>
    <r>
      <rPr>
        <b/>
        <sz val="12"/>
        <color rgb="FF000000"/>
        <rFont val="Arial"/>
        <family val="3"/>
        <charset val="134"/>
      </rPr>
      <t>Domestic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Debt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Stock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of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the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States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as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at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31st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December,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3"/>
        <charset val="134"/>
      </rPr>
      <t>2011 in Naira</t>
    </r>
  </si>
  <si>
    <t>States and Federal  Governments' External Debt Stock as at 30th June, 2017</t>
  </si>
  <si>
    <t>STATES AND FGN</t>
  </si>
  <si>
    <t>MULTILATERAL</t>
  </si>
  <si>
    <t>BILATERAL (AFD)</t>
  </si>
  <si>
    <t>BILATERAL (EXIM BANK OF CHINA,</t>
  </si>
  <si>
    <t>($)</t>
  </si>
  <si>
    <t xml:space="preserve"> JICA, INDIA, KFW), EUROBONDS &amp; DIASPORA BONDS ($)</t>
  </si>
  <si>
    <t xml:space="preserve">SUB-TOTAL  (States and FCT Only) </t>
  </si>
  <si>
    <t>FGN</t>
  </si>
  <si>
    <t xml:space="preserve">   TOTAL DOMESTIC DEBT OF THE 36 STATES AND THE FCT, AS AT DECEMBER 31, 2016</t>
  </si>
  <si>
    <t>SN</t>
  </si>
  <si>
    <t xml:space="preserve">AKWA IBOM </t>
  </si>
  <si>
    <t xml:space="preserve">BAUCHI </t>
  </si>
  <si>
    <t>CROSS-RIVER</t>
  </si>
  <si>
    <t>JIGAWA</t>
  </si>
  <si>
    <t>KATSINA</t>
  </si>
  <si>
    <t xml:space="preserve">OGUN     </t>
  </si>
  <si>
    <t xml:space="preserve">RIVERS    </t>
  </si>
  <si>
    <t xml:space="preserve">TOTAL </t>
  </si>
  <si>
    <t xml:space="preserve"> NOTE:</t>
  </si>
  <si>
    <t>REVISED BASED ON DATA RECEIVED FROM JIGAWA AND KATSINA STATES AS AT 04/08/2017</t>
  </si>
  <si>
    <t>AKWA-IBOM AND RIVERS STATES FIGURES ARE AS AT JUNE, 2016</t>
  </si>
  <si>
    <t>OGUN STATE'S  FIGURES  ARE  AS AT DECEMBER 2015</t>
  </si>
  <si>
    <t>FIGURES ARE AS PROVIDED BY EACH OF THE STATES AND THE FCT</t>
  </si>
  <si>
    <t xml:space="preserve">DEBT MANAGEMENT  OFFICE </t>
  </si>
  <si>
    <t>PUBLIC DEBT STOCK AS AT JUNE 30, 2017</t>
  </si>
  <si>
    <t>(USD Million)</t>
  </si>
  <si>
    <t>Debt Category</t>
  </si>
  <si>
    <t>USD</t>
  </si>
  <si>
    <t>NGN</t>
  </si>
  <si>
    <t>% of Total</t>
  </si>
  <si>
    <t>External Debt Stock (FGN + States +FCT)</t>
  </si>
  <si>
    <t>Domestic Debt (FGN only)</t>
  </si>
  <si>
    <t>Sub-Total</t>
  </si>
  <si>
    <t>Domestic Debt Stock (States + FCT)</t>
  </si>
  <si>
    <t>Grand Total</t>
  </si>
  <si>
    <r>
      <rPr>
        <b/>
        <sz val="11"/>
        <color theme="1"/>
        <rFont val="Calibri"/>
        <family val="2"/>
        <scheme val="minor"/>
      </rPr>
      <t>Note</t>
    </r>
    <r>
      <rPr>
        <sz val="10"/>
        <color rgb="FF000000"/>
        <rFont val="Arial"/>
      </rPr>
      <t xml:space="preserve">: External Debt and FGN Dmoestic Debt figures are as at June 2017. The Domestic Debt figures for 32 States &amp;  </t>
    </r>
  </si>
  <si>
    <t xml:space="preserve">the FCT are as at End-December 2016, except for Ogun State (Dec. 2015), Akwa Ibom &amp; Rivers States are </t>
  </si>
  <si>
    <t>as at June 2016.</t>
  </si>
  <si>
    <t>External Debt Stock (FGN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</si>
</sst>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_ "/>
    <numFmt numFmtId="166" formatCode="#,##0.00_ "/>
    <numFmt numFmtId="167" formatCode="0.00_ "/>
  </numFmts>
  <fonts count="6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sz val="11"/>
      <name val="Corbel"/>
      <family val="2"/>
    </font>
    <font>
      <b/>
      <i/>
      <sz val="11"/>
      <color rgb="FF000000"/>
      <name val="Corbel"/>
      <family val="2"/>
    </font>
    <font>
      <b/>
      <sz val="12"/>
      <color rgb="FF000000"/>
      <name val="Corbel"/>
      <family val="2"/>
    </font>
    <font>
      <sz val="10"/>
      <name val="Arial"/>
      <family val="2"/>
    </font>
    <font>
      <sz val="12"/>
      <color rgb="FF000000"/>
      <name val="Corbel"/>
      <family val="2"/>
    </font>
    <font>
      <b/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orbel"/>
      <family val="2"/>
    </font>
    <font>
      <sz val="12"/>
      <name val="Arial"/>
      <family val="2"/>
    </font>
    <font>
      <b/>
      <i/>
      <sz val="9"/>
      <color rgb="FF000000"/>
      <name val="Arial"/>
      <family val="2"/>
    </font>
    <font>
      <b/>
      <i/>
      <sz val="7"/>
      <color rgb="FF000000"/>
      <name val="Arial"/>
      <family val="2"/>
    </font>
    <font>
      <b/>
      <sz val="10"/>
      <color rgb="FF000000"/>
      <name val="Arial"/>
      <family val="3"/>
      <charset val="134"/>
    </font>
    <font>
      <sz val="10"/>
      <color theme="1"/>
      <name val="Calibri"/>
      <family val="2"/>
      <charset val="134"/>
      <scheme val="minor"/>
    </font>
    <font>
      <b/>
      <sz val="9"/>
      <color rgb="FF000000"/>
      <name val="Arial"/>
      <family val="3"/>
      <charset val="134"/>
    </font>
    <font>
      <sz val="9"/>
      <color theme="1"/>
      <name val="Calibri"/>
      <family val="2"/>
      <charset val="134"/>
      <scheme val="minor"/>
    </font>
    <font>
      <b/>
      <i/>
      <sz val="6"/>
      <color rgb="FF000000"/>
      <name val="Arial"/>
      <family val="3"/>
      <charset val="134"/>
    </font>
    <font>
      <b/>
      <sz val="6"/>
      <color rgb="FF000000"/>
      <name val="Arial"/>
      <family val="3"/>
      <charset val="134"/>
    </font>
    <font>
      <sz val="5"/>
      <color theme="1"/>
      <name val="Calibri"/>
      <family val="2"/>
      <charset val="134"/>
      <scheme val="minor"/>
    </font>
    <font>
      <sz val="7"/>
      <color rgb="FF000000"/>
      <name val="Arial"/>
      <family val="3"/>
      <charset val="134"/>
    </font>
    <font>
      <sz val="6"/>
      <color theme="1"/>
      <name val="Calibri"/>
      <family val="2"/>
      <charset val="134"/>
      <scheme val="minor"/>
    </font>
    <font>
      <b/>
      <sz val="7"/>
      <color rgb="FF000000"/>
      <name val="Arial"/>
      <family val="3"/>
      <charset val="134"/>
    </font>
    <font>
      <sz val="10"/>
      <color rgb="FF000000"/>
      <name val="Corbel"/>
      <family val="2"/>
    </font>
    <font>
      <b/>
      <i/>
      <sz val="10"/>
      <color rgb="FF000000"/>
      <name val="Arial"/>
      <family val="3"/>
      <charset val="134"/>
    </font>
    <font>
      <b/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b/>
      <sz val="9"/>
      <color rgb="FF000000"/>
      <name val="Calibri"/>
      <family val="3"/>
      <charset val="134"/>
    </font>
    <font>
      <b/>
      <sz val="11"/>
      <color rgb="FF000000"/>
      <name val="Calibri"/>
      <family val="3"/>
      <charset val="134"/>
    </font>
    <font>
      <sz val="11"/>
      <color rgb="FF000000"/>
      <name val="Calibri"/>
      <family val="3"/>
      <charset val="134"/>
    </font>
    <font>
      <sz val="11"/>
      <color rgb="FF000000"/>
      <name val="Times New Roman"/>
      <family val="3"/>
      <charset val="134"/>
    </font>
    <font>
      <b/>
      <i/>
      <sz val="11"/>
      <color rgb="FF000000"/>
      <name val="Arial"/>
      <family val="3"/>
      <charset val="134"/>
    </font>
    <font>
      <b/>
      <i/>
      <sz val="8"/>
      <color rgb="FF000000"/>
      <name val="Arial"/>
      <family val="3"/>
      <charset val="134"/>
    </font>
    <font>
      <sz val="7"/>
      <color theme="1"/>
      <name val="Calibri"/>
      <family val="2"/>
      <charset val="134"/>
      <scheme val="minor"/>
    </font>
    <font>
      <sz val="8"/>
      <color rgb="FF000000"/>
      <name val="Arial"/>
      <family val="3"/>
      <charset val="134"/>
    </font>
    <font>
      <sz val="9"/>
      <color rgb="FF000000"/>
      <name val="Arial"/>
      <family val="3"/>
      <charset val="134"/>
    </font>
    <font>
      <b/>
      <sz val="11"/>
      <color rgb="FF000000"/>
      <name val="Times New Roman"/>
      <family val="3"/>
      <charset val="134"/>
    </font>
    <font>
      <sz val="13"/>
      <color rgb="FF000000"/>
      <name val="Times New Roman"/>
      <family val="3"/>
      <charset val="134"/>
    </font>
    <font>
      <sz val="13"/>
      <color theme="1"/>
      <name val="Calibri"/>
      <family val="2"/>
      <charset val="134"/>
      <scheme val="minor"/>
    </font>
    <font>
      <b/>
      <sz val="13"/>
      <color rgb="FF000000"/>
      <name val="Times New Roman"/>
      <family val="3"/>
      <charset val="134"/>
    </font>
    <font>
      <b/>
      <sz val="10"/>
      <color rgb="FF000000"/>
      <name val="Calibri"/>
      <family val="3"/>
      <charset val="134"/>
    </font>
    <font>
      <sz val="9"/>
      <color rgb="FF000000"/>
      <name val="Calibri"/>
      <family val="3"/>
      <charset val="134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3"/>
      <charset val="134"/>
    </font>
    <font>
      <sz val="12"/>
      <color rgb="FF000000"/>
      <name val="Arial"/>
      <family val="2"/>
    </font>
    <font>
      <sz val="12"/>
      <color rgb="FF000000"/>
      <name val="Arial"/>
      <family val="3"/>
      <charset val="134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auto="1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7E7E7E"/>
      </right>
      <top/>
      <bottom style="medium">
        <color rgb="FF000000"/>
      </bottom>
      <diagonal/>
    </border>
    <border>
      <left/>
      <right style="medium">
        <color rgb="FF7E7E7E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</cellStyleXfs>
  <cellXfs count="198">
    <xf numFmtId="0" fontId="0" fillId="0" borderId="0" xfId="0" applyFont="1" applyAlignment="1"/>
    <xf numFmtId="0" fontId="6" fillId="0" borderId="0" xfId="0" applyFont="1"/>
    <xf numFmtId="0" fontId="5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64" fontId="5" fillId="0" borderId="1" xfId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3" fillId="0" borderId="0" xfId="2" applyFont="1" applyAlignment="1"/>
    <xf numFmtId="0" fontId="8" fillId="0" borderId="1" xfId="2" applyFont="1" applyBorder="1" applyAlignment="1">
      <alignment vertical="top" wrapText="1"/>
    </xf>
    <xf numFmtId="0" fontId="9" fillId="0" borderId="0" xfId="2" applyFont="1"/>
    <xf numFmtId="0" fontId="10" fillId="0" borderId="1" xfId="2" applyFont="1" applyBorder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0" fontId="10" fillId="0" borderId="1" xfId="2" applyNumberFormat="1" applyFont="1" applyBorder="1" applyAlignment="1">
      <alignment vertical="top" wrapText="1"/>
    </xf>
    <xf numFmtId="0" fontId="2" fillId="0" borderId="0" xfId="3" applyAlignment="1"/>
    <xf numFmtId="0" fontId="2" fillId="0" borderId="0" xfId="3"/>
    <xf numFmtId="0" fontId="11" fillId="0" borderId="1" xfId="3" applyFont="1" applyBorder="1" applyAlignment="1">
      <alignment horizontal="center"/>
    </xf>
    <xf numFmtId="0" fontId="2" fillId="0" borderId="0" xfId="3" applyAlignment="1">
      <alignment horizontal="center"/>
    </xf>
    <xf numFmtId="0" fontId="13" fillId="0" borderId="1" xfId="3" applyFont="1" applyBorder="1" applyAlignment="1">
      <alignment horizontal="center" vertical="center"/>
    </xf>
    <xf numFmtId="43" fontId="13" fillId="0" borderId="1" xfId="4" applyFont="1" applyBorder="1"/>
    <xf numFmtId="0" fontId="13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43" fontId="11" fillId="0" borderId="1" xfId="3" applyNumberFormat="1" applyFont="1" applyBorder="1"/>
    <xf numFmtId="2" fontId="2" fillId="0" borderId="0" xfId="3" applyNumberFormat="1"/>
    <xf numFmtId="0" fontId="1" fillId="0" borderId="0" xfId="3" applyFont="1" applyAlignment="1">
      <alignment horizontal="right"/>
    </xf>
    <xf numFmtId="2" fontId="14" fillId="0" borderId="0" xfId="3" applyNumberFormat="1" applyFont="1"/>
    <xf numFmtId="0" fontId="15" fillId="0" borderId="1" xfId="0" applyFont="1" applyBorder="1"/>
    <xf numFmtId="164" fontId="4" fillId="0" borderId="1" xfId="1" applyFont="1" applyBorder="1" applyAlignment="1">
      <alignment vertical="top"/>
    </xf>
    <xf numFmtId="0" fontId="4" fillId="0" borderId="0" xfId="0" applyFont="1" applyAlignment="1"/>
    <xf numFmtId="0" fontId="14" fillId="0" borderId="0" xfId="3" applyFont="1" applyAlignment="1">
      <alignment horizontal="right"/>
    </xf>
    <xf numFmtId="0" fontId="16" fillId="0" borderId="6" xfId="0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>
      <alignment vertical="top"/>
    </xf>
    <xf numFmtId="164" fontId="5" fillId="3" borderId="1" xfId="1" applyFont="1" applyFill="1" applyBorder="1" applyAlignment="1">
      <alignment vertical="top"/>
    </xf>
    <xf numFmtId="0" fontId="0" fillId="3" borderId="0" xfId="0" applyFont="1" applyFill="1" applyAlignment="1"/>
    <xf numFmtId="0" fontId="5" fillId="4" borderId="1" xfId="0" applyFont="1" applyFill="1" applyBorder="1" applyAlignment="1">
      <alignment vertical="top"/>
    </xf>
    <xf numFmtId="164" fontId="5" fillId="4" borderId="1" xfId="1" applyFont="1" applyFill="1" applyBorder="1" applyAlignment="1">
      <alignment vertical="top"/>
    </xf>
    <xf numFmtId="0" fontId="0" fillId="4" borderId="0" xfId="0" applyFont="1" applyFill="1" applyAlignment="1"/>
    <xf numFmtId="0" fontId="5" fillId="5" borderId="1" xfId="0" applyFont="1" applyFill="1" applyBorder="1" applyAlignment="1">
      <alignment vertical="top"/>
    </xf>
    <xf numFmtId="164" fontId="5" fillId="5" borderId="1" xfId="1" applyFont="1" applyFill="1" applyBorder="1" applyAlignment="1">
      <alignment vertical="top"/>
    </xf>
    <xf numFmtId="0" fontId="0" fillId="5" borderId="0" xfId="0" applyFont="1" applyFill="1" applyAlignment="1"/>
    <xf numFmtId="2" fontId="0" fillId="0" borderId="0" xfId="0" applyNumberFormat="1" applyFont="1" applyAlignment="1">
      <alignment horizontal="center"/>
    </xf>
    <xf numFmtId="2" fontId="0" fillId="5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29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165" fontId="36" fillId="0" borderId="0" xfId="0" applyNumberFormat="1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166" fontId="37" fillId="0" borderId="0" xfId="0" applyNumberFormat="1" applyFont="1" applyFill="1" applyBorder="1" applyAlignment="1">
      <alignment horizontal="left" vertical="top"/>
    </xf>
    <xf numFmtId="167" fontId="37" fillId="0" borderId="0" xfId="0" applyNumberFormat="1" applyFont="1" applyFill="1" applyBorder="1" applyAlignment="1">
      <alignment horizontal="left" vertical="top"/>
    </xf>
    <xf numFmtId="166" fontId="35" fillId="0" borderId="0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165" fontId="41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Border="1" applyAlignment="1">
      <alignment horizontal="left" vertical="top"/>
    </xf>
    <xf numFmtId="166" fontId="42" fillId="0" borderId="0" xfId="0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166" fontId="21" fillId="0" borderId="0" xfId="0" applyNumberFormat="1" applyFont="1" applyFill="1" applyBorder="1" applyAlignment="1">
      <alignment horizontal="left" vertical="top"/>
    </xf>
    <xf numFmtId="0" fontId="43" fillId="0" borderId="0" xfId="0" applyFont="1" applyFill="1" applyBorder="1" applyAlignment="1">
      <alignment horizontal="left" vertical="top"/>
    </xf>
    <xf numFmtId="165" fontId="44" fillId="0" borderId="0" xfId="0" applyNumberFormat="1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left" vertical="top"/>
    </xf>
    <xf numFmtId="166" fontId="44" fillId="0" borderId="0" xfId="0" applyNumberFormat="1" applyFont="1" applyFill="1" applyBorder="1" applyAlignment="1">
      <alignment horizontal="left" vertical="top"/>
    </xf>
    <xf numFmtId="166" fontId="46" fillId="0" borderId="0" xfId="0" applyNumberFormat="1" applyFont="1" applyFill="1" applyBorder="1" applyAlignment="1">
      <alignment horizontal="left" vertical="top"/>
    </xf>
    <xf numFmtId="166" fontId="48" fillId="0" borderId="0" xfId="0" applyNumberFormat="1" applyFont="1" applyFill="1" applyBorder="1" applyAlignment="1">
      <alignment horizontal="left" vertical="top"/>
    </xf>
    <xf numFmtId="0" fontId="47" fillId="0" borderId="0" xfId="0" applyFont="1" applyFill="1" applyBorder="1" applyAlignment="1">
      <alignment horizontal="left" vertical="top"/>
    </xf>
    <xf numFmtId="166" fontId="47" fillId="0" borderId="0" xfId="0" applyNumberFormat="1" applyFont="1" applyFill="1" applyBorder="1" applyAlignment="1">
      <alignment horizontal="left" vertical="top"/>
    </xf>
    <xf numFmtId="165" fontId="35" fillId="0" borderId="0" xfId="0" applyNumberFormat="1" applyFont="1" applyFill="1" applyBorder="1" applyAlignment="1">
      <alignment horizontal="left" vertical="top"/>
    </xf>
    <xf numFmtId="166" fontId="36" fillId="0" borderId="0" xfId="0" applyNumberFormat="1" applyFont="1" applyFill="1" applyBorder="1" applyAlignment="1">
      <alignment horizontal="left" vertical="top"/>
    </xf>
    <xf numFmtId="0" fontId="7" fillId="6" borderId="1" xfId="0" applyFont="1" applyFill="1" applyBorder="1" applyAlignment="1">
      <alignment vertical="top" wrapText="1"/>
    </xf>
    <xf numFmtId="164" fontId="0" fillId="0" borderId="0" xfId="1" applyFont="1" applyAlignment="1"/>
    <xf numFmtId="0" fontId="4" fillId="5" borderId="1" xfId="0" applyFont="1" applyFill="1" applyBorder="1" applyAlignment="1">
      <alignment vertical="top"/>
    </xf>
    <xf numFmtId="0" fontId="49" fillId="0" borderId="0" xfId="0" applyFont="1" applyAlignment="1"/>
    <xf numFmtId="0" fontId="4" fillId="4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33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center"/>
    </xf>
    <xf numFmtId="10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0" fontId="21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top"/>
    </xf>
    <xf numFmtId="10" fontId="36" fillId="0" borderId="0" xfId="0" applyNumberFormat="1" applyFont="1" applyFill="1" applyBorder="1" applyAlignment="1">
      <alignment horizontal="center" vertical="top"/>
    </xf>
    <xf numFmtId="10" fontId="35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left" vertical="top"/>
    </xf>
    <xf numFmtId="0" fontId="55" fillId="0" borderId="0" xfId="0" applyFont="1" applyFill="1" applyBorder="1" applyAlignment="1">
      <alignment horizontal="left" vertical="top"/>
    </xf>
    <xf numFmtId="164" fontId="49" fillId="5" borderId="0" xfId="1" applyFont="1" applyFill="1" applyAlignment="1"/>
    <xf numFmtId="164" fontId="49" fillId="4" borderId="0" xfId="1" applyFont="1" applyFill="1" applyAlignment="1"/>
    <xf numFmtId="164" fontId="49" fillId="3" borderId="0" xfId="1" applyFont="1" applyFill="1" applyAlignment="1"/>
    <xf numFmtId="164" fontId="4" fillId="5" borderId="1" xfId="1" applyFont="1" applyFill="1" applyBorder="1" applyAlignment="1">
      <alignment vertical="top"/>
    </xf>
    <xf numFmtId="164" fontId="4" fillId="4" borderId="1" xfId="1" applyFont="1" applyFill="1" applyBorder="1" applyAlignment="1">
      <alignment vertical="top"/>
    </xf>
    <xf numFmtId="0" fontId="49" fillId="3" borderId="0" xfId="0" applyFont="1" applyFill="1" applyAlignment="1"/>
    <xf numFmtId="0" fontId="56" fillId="7" borderId="12" xfId="5" applyFont="1" applyFill="1" applyBorder="1" applyAlignment="1">
      <alignment horizontal="center"/>
    </xf>
    <xf numFmtId="0" fontId="56" fillId="7" borderId="12" xfId="5" applyFont="1" applyFill="1" applyBorder="1" applyAlignment="1">
      <alignment horizontal="center" wrapText="1"/>
    </xf>
    <xf numFmtId="0" fontId="56" fillId="7" borderId="13" xfId="5" applyFont="1" applyFill="1" applyBorder="1" applyAlignment="1">
      <alignment horizontal="center"/>
    </xf>
    <xf numFmtId="0" fontId="56" fillId="7" borderId="13" xfId="5" applyFont="1" applyFill="1" applyBorder="1" applyAlignment="1">
      <alignment horizontal="center" wrapText="1"/>
    </xf>
    <xf numFmtId="0" fontId="58" fillId="0" borderId="14" xfId="2" applyFont="1" applyBorder="1"/>
    <xf numFmtId="0" fontId="58" fillId="0" borderId="15" xfId="2" applyFont="1" applyBorder="1"/>
    <xf numFmtId="43" fontId="58" fillId="0" borderId="15" xfId="6" applyFont="1" applyBorder="1"/>
    <xf numFmtId="43" fontId="58" fillId="0" borderId="16" xfId="6" applyFont="1" applyBorder="1"/>
    <xf numFmtId="43" fontId="58" fillId="0" borderId="17" xfId="2" applyNumberFormat="1" applyFont="1" applyBorder="1"/>
    <xf numFmtId="0" fontId="58" fillId="0" borderId="18" xfId="2" applyFont="1" applyBorder="1"/>
    <xf numFmtId="0" fontId="58" fillId="0" borderId="19" xfId="2" applyFont="1" applyBorder="1"/>
    <xf numFmtId="43" fontId="58" fillId="0" borderId="19" xfId="6" applyFont="1" applyBorder="1"/>
    <xf numFmtId="43" fontId="58" fillId="0" borderId="20" xfId="2" applyNumberFormat="1" applyFont="1" applyBorder="1"/>
    <xf numFmtId="43" fontId="58" fillId="0" borderId="21" xfId="6" applyFont="1" applyBorder="1"/>
    <xf numFmtId="0" fontId="56" fillId="3" borderId="18" xfId="2" applyFont="1" applyFill="1" applyBorder="1"/>
    <xf numFmtId="0" fontId="56" fillId="3" borderId="19" xfId="5" applyFont="1" applyFill="1" applyBorder="1" applyAlignment="1">
      <alignment wrapText="1"/>
    </xf>
    <xf numFmtId="43" fontId="56" fillId="3" borderId="19" xfId="2" applyNumberFormat="1" applyFont="1" applyFill="1" applyBorder="1"/>
    <xf numFmtId="43" fontId="56" fillId="3" borderId="22" xfId="2" applyNumberFormat="1" applyFont="1" applyFill="1" applyBorder="1"/>
    <xf numFmtId="0" fontId="56" fillId="3" borderId="19" xfId="2" applyFont="1" applyFill="1" applyBorder="1"/>
    <xf numFmtId="43" fontId="56" fillId="3" borderId="19" xfId="6" applyFont="1" applyFill="1" applyBorder="1"/>
    <xf numFmtId="43" fontId="56" fillId="3" borderId="22" xfId="6" applyFont="1" applyFill="1" applyBorder="1"/>
    <xf numFmtId="0" fontId="56" fillId="3" borderId="23" xfId="2" applyFont="1" applyFill="1" applyBorder="1"/>
    <xf numFmtId="0" fontId="56" fillId="3" borderId="24" xfId="2" applyFont="1" applyFill="1" applyBorder="1"/>
    <xf numFmtId="43" fontId="56" fillId="3" borderId="24" xfId="2" applyNumberFormat="1" applyFont="1" applyFill="1" applyBorder="1"/>
    <xf numFmtId="43" fontId="56" fillId="3" borderId="25" xfId="2" applyNumberFormat="1" applyFont="1" applyFill="1" applyBorder="1"/>
    <xf numFmtId="0" fontId="56" fillId="3" borderId="0" xfId="5" applyFont="1" applyFill="1" applyBorder="1"/>
    <xf numFmtId="0" fontId="57" fillId="3" borderId="0" xfId="5" applyFont="1" applyFill="1" applyBorder="1"/>
    <xf numFmtId="43" fontId="0" fillId="0" borderId="0" xfId="0" applyNumberFormat="1" applyFont="1" applyAlignment="1"/>
    <xf numFmtId="43" fontId="49" fillId="3" borderId="0" xfId="0" applyNumberFormat="1" applyFont="1" applyFill="1" applyAlignment="1"/>
    <xf numFmtId="43" fontId="49" fillId="4" borderId="0" xfId="0" applyNumberFormat="1" applyFont="1" applyFill="1" applyAlignment="1"/>
    <xf numFmtId="43" fontId="49" fillId="5" borderId="0" xfId="0" applyNumberFormat="1" applyFont="1" applyFill="1" applyAlignment="1"/>
    <xf numFmtId="0" fontId="61" fillId="8" borderId="27" xfId="0" applyFont="1" applyFill="1" applyBorder="1" applyAlignment="1">
      <alignment horizontal="center" vertical="center" wrapText="1"/>
    </xf>
    <xf numFmtId="0" fontId="61" fillId="8" borderId="28" xfId="0" applyFont="1" applyFill="1" applyBorder="1" applyAlignment="1">
      <alignment horizontal="center" vertical="center" wrapText="1"/>
    </xf>
    <xf numFmtId="0" fontId="62" fillId="9" borderId="29" xfId="0" applyFont="1" applyFill="1" applyBorder="1" applyAlignment="1">
      <alignment horizontal="center"/>
    </xf>
    <xf numFmtId="0" fontId="62" fillId="10" borderId="30" xfId="0" applyFont="1" applyFill="1" applyBorder="1"/>
    <xf numFmtId="0" fontId="63" fillId="10" borderId="31" xfId="0" applyFont="1" applyFill="1" applyBorder="1"/>
    <xf numFmtId="164" fontId="64" fillId="0" borderId="32" xfId="1" applyFont="1" applyFill="1" applyBorder="1"/>
    <xf numFmtId="0" fontId="62" fillId="10" borderId="33" xfId="0" applyFont="1" applyFill="1" applyBorder="1"/>
    <xf numFmtId="0" fontId="63" fillId="10" borderId="1" xfId="0" applyFont="1" applyFill="1" applyBorder="1"/>
    <xf numFmtId="164" fontId="64" fillId="0" borderId="34" xfId="1" applyFont="1" applyFill="1" applyBorder="1"/>
    <xf numFmtId="164" fontId="65" fillId="0" borderId="34" xfId="1" applyFont="1" applyFill="1" applyBorder="1"/>
    <xf numFmtId="164" fontId="64" fillId="0" borderId="1" xfId="1" applyFont="1" applyFill="1" applyBorder="1"/>
    <xf numFmtId="0" fontId="62" fillId="10" borderId="1" xfId="0" applyFont="1" applyFill="1" applyBorder="1"/>
    <xf numFmtId="164" fontId="64" fillId="0" borderId="34" xfId="1" applyFont="1" applyFill="1" applyBorder="1" applyAlignment="1">
      <alignment horizontal="right"/>
    </xf>
    <xf numFmtId="0" fontId="62" fillId="10" borderId="35" xfId="0" applyFont="1" applyFill="1" applyBorder="1"/>
    <xf numFmtId="0" fontId="63" fillId="10" borderId="36" xfId="0" applyFont="1" applyFill="1" applyBorder="1"/>
    <xf numFmtId="164" fontId="64" fillId="0" borderId="37" xfId="1" applyFont="1" applyFill="1" applyBorder="1"/>
    <xf numFmtId="43" fontId="62" fillId="0" borderId="29" xfId="0" applyNumberFormat="1" applyFont="1" applyFill="1" applyBorder="1"/>
    <xf numFmtId="0" fontId="66" fillId="0" borderId="0" xfId="0" applyFont="1" applyBorder="1"/>
    <xf numFmtId="10" fontId="0" fillId="0" borderId="0" xfId="0" applyNumberFormat="1" applyBorder="1"/>
    <xf numFmtId="10" fontId="14" fillId="0" borderId="0" xfId="0" applyNumberFormat="1" applyFont="1" applyBorder="1"/>
    <xf numFmtId="0" fontId="60" fillId="0" borderId="0" xfId="0" applyFont="1" applyBorder="1" applyAlignment="1">
      <alignment horizontal="center"/>
    </xf>
    <xf numFmtId="0" fontId="68" fillId="0" borderId="0" xfId="0" applyFont="1" applyBorder="1" applyAlignment="1">
      <alignment horizontal="center" vertical="top"/>
    </xf>
    <xf numFmtId="0" fontId="11" fillId="0" borderId="9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1" fillId="0" borderId="8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2" fillId="0" borderId="0" xfId="3" applyAlignment="1">
      <alignment horizontal="center"/>
    </xf>
    <xf numFmtId="0" fontId="11" fillId="0" borderId="0" xfId="3" applyFont="1" applyAlignment="1">
      <alignment horizontal="center" wrapText="1"/>
    </xf>
    <xf numFmtId="0" fontId="12" fillId="0" borderId="0" xfId="3" applyFont="1" applyAlignment="1">
      <alignment horizontal="center"/>
    </xf>
    <xf numFmtId="10" fontId="67" fillId="0" borderId="0" xfId="0" applyNumberFormat="1" applyFont="1" applyBorder="1" applyAlignment="1">
      <alignment horizontal="justify" vertical="center" wrapText="1"/>
    </xf>
    <xf numFmtId="43" fontId="52" fillId="0" borderId="0" xfId="0" applyNumberFormat="1" applyFont="1" applyBorder="1" applyAlignment="1">
      <alignment horizontal="justify" vertical="center" wrapText="1"/>
    </xf>
    <xf numFmtId="0" fontId="59" fillId="0" borderId="0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wrapText="1"/>
    </xf>
    <xf numFmtId="0" fontId="62" fillId="11" borderId="27" xfId="0" applyFont="1" applyFill="1" applyBorder="1" applyAlignment="1">
      <alignment horizontal="center"/>
    </xf>
    <xf numFmtId="0" fontId="62" fillId="11" borderId="28" xfId="0" applyFont="1" applyFill="1" applyBorder="1" applyAlignment="1">
      <alignment horizontal="center"/>
    </xf>
    <xf numFmtId="43" fontId="67" fillId="0" borderId="0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top" wrapText="1"/>
    </xf>
    <xf numFmtId="0" fontId="60" fillId="0" borderId="0" xfId="0" applyFont="1" applyAlignment="1">
      <alignment horizontal="center"/>
    </xf>
    <xf numFmtId="0" fontId="68" fillId="0" borderId="0" xfId="0" applyFont="1"/>
    <xf numFmtId="0" fontId="60" fillId="0" borderId="38" xfId="0" applyFont="1" applyBorder="1" applyAlignment="1">
      <alignment horizontal="center"/>
    </xf>
    <xf numFmtId="164" fontId="60" fillId="0" borderId="39" xfId="1" applyFont="1" applyBorder="1" applyAlignment="1">
      <alignment horizontal="center"/>
    </xf>
    <xf numFmtId="0" fontId="60" fillId="0" borderId="40" xfId="0" applyFont="1" applyBorder="1" applyAlignment="1">
      <alignment horizontal="center"/>
    </xf>
    <xf numFmtId="0" fontId="68" fillId="0" borderId="33" xfId="0" applyFont="1" applyBorder="1"/>
    <xf numFmtId="164" fontId="68" fillId="0" borderId="1" xfId="1" applyFont="1" applyBorder="1"/>
    <xf numFmtId="0" fontId="68" fillId="0" borderId="34" xfId="0" applyFont="1" applyBorder="1"/>
    <xf numFmtId="2" fontId="68" fillId="0" borderId="34" xfId="0" applyNumberFormat="1" applyFont="1" applyBorder="1" applyAlignment="1">
      <alignment horizontal="center"/>
    </xf>
    <xf numFmtId="164" fontId="68" fillId="0" borderId="0" xfId="0" applyNumberFormat="1" applyFont="1"/>
    <xf numFmtId="0" fontId="60" fillId="0" borderId="33" xfId="0" applyFont="1" applyBorder="1"/>
    <xf numFmtId="164" fontId="60" fillId="0" borderId="1" xfId="1" applyFont="1" applyBorder="1"/>
    <xf numFmtId="0" fontId="60" fillId="0" borderId="41" xfId="0" applyFont="1" applyBorder="1"/>
    <xf numFmtId="164" fontId="60" fillId="0" borderId="42" xfId="1" applyFont="1" applyBorder="1"/>
    <xf numFmtId="2" fontId="68" fillId="0" borderId="43" xfId="0" applyNumberFormat="1" applyFont="1" applyBorder="1" applyAlignment="1">
      <alignment horizontal="center"/>
    </xf>
    <xf numFmtId="164" fontId="68" fillId="0" borderId="0" xfId="1" applyFont="1"/>
    <xf numFmtId="0" fontId="0" fillId="0" borderId="0" xfId="0" applyFont="1"/>
    <xf numFmtId="164" fontId="0" fillId="0" borderId="0" xfId="1" applyFont="1"/>
    <xf numFmtId="0" fontId="52" fillId="0" borderId="0" xfId="0" applyFont="1" applyFill="1" applyBorder="1"/>
    <xf numFmtId="164" fontId="52" fillId="0" borderId="0" xfId="1" applyFont="1"/>
    <xf numFmtId="0" fontId="52" fillId="0" borderId="0" xfId="0" applyFont="1"/>
  </cellXfs>
  <cellStyles count="7">
    <cellStyle name="Comma" xfId="1" builtinId="3"/>
    <cellStyle name="Comma 2" xfId="4"/>
    <cellStyle name="Comma 3" xfId="6"/>
    <cellStyle name="Normal" xfId="0" builtinId="0"/>
    <cellStyle name="Normal 2" xfId="2"/>
    <cellStyle name="Normal 3" xfId="3"/>
    <cellStyle name="Normal_Summary-States-Stock.December.2005_Multilateral-Debt-Stock-  June 2007-State-by-Stat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G8" sqref="G8"/>
    </sheetView>
  </sheetViews>
  <sheetFormatPr defaultRowHeight="18.75"/>
  <cols>
    <col min="1" max="1" width="41.7109375" style="178" customWidth="1"/>
    <col min="2" max="2" width="19.7109375" style="192" customWidth="1"/>
    <col min="3" max="3" width="23.5703125" style="192" customWidth="1"/>
    <col min="4" max="4" width="16.5703125" style="178" customWidth="1"/>
    <col min="5" max="5" width="22.140625" style="178" customWidth="1"/>
    <col min="6" max="16384" width="9.140625" style="178"/>
  </cols>
  <sheetData>
    <row r="1" spans="1:5">
      <c r="A1" s="177"/>
      <c r="B1" s="177"/>
      <c r="C1" s="177"/>
      <c r="D1" s="177"/>
    </row>
    <row r="2" spans="1:5">
      <c r="A2" s="177" t="s">
        <v>523</v>
      </c>
      <c r="B2" s="177"/>
      <c r="C2" s="177"/>
      <c r="D2" s="177"/>
    </row>
    <row r="3" spans="1:5" ht="19.5" thickBot="1">
      <c r="A3" s="177" t="s">
        <v>524</v>
      </c>
      <c r="B3" s="177"/>
      <c r="C3" s="177"/>
      <c r="D3" s="177"/>
    </row>
    <row r="4" spans="1:5">
      <c r="A4" s="179" t="s">
        <v>525</v>
      </c>
      <c r="B4" s="180" t="s">
        <v>526</v>
      </c>
      <c r="C4" s="180" t="s">
        <v>527</v>
      </c>
      <c r="D4" s="181" t="s">
        <v>528</v>
      </c>
    </row>
    <row r="5" spans="1:5">
      <c r="A5" s="182"/>
      <c r="B5" s="183"/>
      <c r="C5" s="183"/>
      <c r="D5" s="184"/>
    </row>
    <row r="6" spans="1:5">
      <c r="A6" s="182" t="s">
        <v>529</v>
      </c>
      <c r="B6" s="183">
        <v>15047</v>
      </c>
      <c r="C6" s="183">
        <v>4602877.3</v>
      </c>
      <c r="D6" s="185">
        <f>(C6/C12)*100</f>
        <v>23.439839922422117</v>
      </c>
    </row>
    <row r="7" spans="1:5">
      <c r="A7" s="182" t="s">
        <v>530</v>
      </c>
      <c r="B7" s="183">
        <v>39337.855573716901</v>
      </c>
      <c r="C7" s="183">
        <v>12033450.02</v>
      </c>
      <c r="D7" s="185">
        <f>(C7/C12)*100</f>
        <v>61.279526652441341</v>
      </c>
      <c r="E7" s="186"/>
    </row>
    <row r="8" spans="1:5">
      <c r="A8" s="187" t="s">
        <v>531</v>
      </c>
      <c r="B8" s="188">
        <v>54384.855573716901</v>
      </c>
      <c r="C8" s="188">
        <v>16636327.32</v>
      </c>
      <c r="D8" s="185"/>
    </row>
    <row r="9" spans="1:5">
      <c r="A9" s="182"/>
      <c r="B9" s="183"/>
      <c r="C9" s="183"/>
      <c r="D9" s="185"/>
    </row>
    <row r="10" spans="1:5">
      <c r="A10" s="182" t="s">
        <v>532</v>
      </c>
      <c r="B10" s="183">
        <v>10132.1</v>
      </c>
      <c r="C10" s="183">
        <v>3000655.33531657</v>
      </c>
      <c r="D10" s="185">
        <f>(C10/C12)*100</f>
        <v>15.280633425136546</v>
      </c>
    </row>
    <row r="11" spans="1:5">
      <c r="A11" s="182"/>
      <c r="B11" s="183"/>
      <c r="C11" s="183"/>
      <c r="D11" s="185"/>
    </row>
    <row r="12" spans="1:5" ht="19.5" thickBot="1">
      <c r="A12" s="189" t="s">
        <v>533</v>
      </c>
      <c r="B12" s="190">
        <f>B8+B10</f>
        <v>64516.955573716899</v>
      </c>
      <c r="C12" s="190">
        <f>C8+C10</f>
        <v>19636982.655316569</v>
      </c>
      <c r="D12" s="191">
        <f>D6+D7+D10</f>
        <v>100</v>
      </c>
    </row>
    <row r="14" spans="1:5" s="193" customFormat="1" ht="15">
      <c r="A14" s="193" t="s">
        <v>534</v>
      </c>
      <c r="B14" s="194"/>
      <c r="C14" s="194"/>
    </row>
    <row r="15" spans="1:5" s="197" customFormat="1" ht="15.75">
      <c r="A15" s="195" t="s">
        <v>535</v>
      </c>
      <c r="B15" s="196"/>
      <c r="C15" s="196"/>
    </row>
    <row r="16" spans="1:5" s="197" customFormat="1" ht="15.75">
      <c r="A16" s="197" t="s">
        <v>536</v>
      </c>
      <c r="B16" s="196"/>
      <c r="C16" s="196"/>
    </row>
    <row r="20" spans="1:4">
      <c r="A20" s="177" t="s">
        <v>522</v>
      </c>
      <c r="B20" s="177"/>
      <c r="C20" s="177"/>
      <c r="D20" s="177"/>
    </row>
    <row r="21" spans="1:4">
      <c r="A21" s="177" t="s">
        <v>523</v>
      </c>
      <c r="B21" s="177"/>
      <c r="C21" s="177"/>
      <c r="D21" s="177"/>
    </row>
    <row r="22" spans="1:4" ht="19.5" thickBot="1">
      <c r="A22" s="177" t="s">
        <v>524</v>
      </c>
      <c r="B22" s="177"/>
      <c r="C22" s="177"/>
      <c r="D22" s="177"/>
    </row>
    <row r="23" spans="1:4">
      <c r="A23" s="179" t="s">
        <v>525</v>
      </c>
      <c r="B23" s="180" t="s">
        <v>526</v>
      </c>
      <c r="C23" s="180" t="s">
        <v>527</v>
      </c>
      <c r="D23" s="181" t="s">
        <v>528</v>
      </c>
    </row>
    <row r="24" spans="1:4">
      <c r="A24" s="182"/>
      <c r="B24" s="183"/>
      <c r="C24" s="183"/>
      <c r="D24" s="184"/>
    </row>
    <row r="25" spans="1:4">
      <c r="A25" s="182" t="s">
        <v>537</v>
      </c>
      <c r="B25" s="183">
        <v>15047</v>
      </c>
      <c r="C25" s="183">
        <v>4602877.3</v>
      </c>
      <c r="D25" s="185">
        <f>(C25/C27)*100</f>
        <v>27.667628867018468</v>
      </c>
    </row>
    <row r="26" spans="1:4">
      <c r="A26" s="182" t="s">
        <v>530</v>
      </c>
      <c r="B26" s="183">
        <v>39337.855573716901</v>
      </c>
      <c r="C26" s="183">
        <v>12033450.02</v>
      </c>
      <c r="D26" s="185">
        <f>(C26/C27)*100</f>
        <v>72.332371132981535</v>
      </c>
    </row>
    <row r="27" spans="1:4">
      <c r="A27" s="187" t="s">
        <v>531</v>
      </c>
      <c r="B27" s="188">
        <v>54384.855573716901</v>
      </c>
      <c r="C27" s="188">
        <v>16636327.32</v>
      </c>
      <c r="D27" s="185">
        <f>SUM(D25:D26)</f>
        <v>100</v>
      </c>
    </row>
  </sheetData>
  <mergeCells count="6">
    <mergeCell ref="A1:D1"/>
    <mergeCell ref="A2:D2"/>
    <mergeCell ref="A3:D3"/>
    <mergeCell ref="A20:D20"/>
    <mergeCell ref="A21:D21"/>
    <mergeCell ref="A22:D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84" zoomScaleNormal="84" workbookViewId="0">
      <selection activeCell="D26" sqref="D26"/>
    </sheetView>
  </sheetViews>
  <sheetFormatPr defaultRowHeight="12.75"/>
  <cols>
    <col min="1" max="1" width="9.28515625" bestFit="1" customWidth="1"/>
    <col min="2" max="2" width="29.5703125" customWidth="1"/>
    <col min="3" max="3" width="37.28515625" bestFit="1" customWidth="1"/>
    <col min="4" max="4" width="33.7109375" bestFit="1" customWidth="1"/>
    <col min="5" max="5" width="37.28515625" bestFit="1" customWidth="1"/>
    <col min="6" max="6" width="39.7109375" bestFit="1" customWidth="1"/>
  </cols>
  <sheetData>
    <row r="1" spans="1:6" s="41" customFormat="1" ht="15">
      <c r="A1" s="131" t="s">
        <v>498</v>
      </c>
      <c r="B1" s="131"/>
      <c r="C1" s="131"/>
      <c r="D1" s="131"/>
      <c r="E1" s="131"/>
      <c r="F1" s="132"/>
    </row>
    <row r="2" spans="1:6" s="41" customFormat="1" ht="15" thickBot="1">
      <c r="A2" s="132"/>
      <c r="B2" s="132"/>
      <c r="C2" s="132"/>
      <c r="D2" s="132"/>
      <c r="E2" s="132"/>
      <c r="F2" s="132"/>
    </row>
    <row r="3" spans="1:6" ht="30">
      <c r="A3" s="106" t="s">
        <v>89</v>
      </c>
      <c r="B3" s="106" t="s">
        <v>499</v>
      </c>
      <c r="C3" s="106" t="s">
        <v>500</v>
      </c>
      <c r="D3" s="106" t="s">
        <v>501</v>
      </c>
      <c r="E3" s="107" t="s">
        <v>502</v>
      </c>
      <c r="F3" s="106" t="s">
        <v>87</v>
      </c>
    </row>
    <row r="4" spans="1:6" ht="30.75" thickBot="1">
      <c r="A4" s="108"/>
      <c r="B4" s="108"/>
      <c r="C4" s="108" t="s">
        <v>503</v>
      </c>
      <c r="D4" s="108" t="s">
        <v>503</v>
      </c>
      <c r="E4" s="109" t="s">
        <v>504</v>
      </c>
      <c r="F4" s="108" t="s">
        <v>503</v>
      </c>
    </row>
    <row r="5" spans="1:6" ht="14.25">
      <c r="A5" s="110">
        <v>1</v>
      </c>
      <c r="B5" s="111" t="s">
        <v>7</v>
      </c>
      <c r="C5" s="112">
        <v>100951841.29000001</v>
      </c>
      <c r="D5" s="113">
        <v>0</v>
      </c>
      <c r="E5" s="112">
        <v>0</v>
      </c>
      <c r="F5" s="114">
        <f>SUM(C5:E5)</f>
        <v>100951841.29000001</v>
      </c>
    </row>
    <row r="6" spans="1:6" ht="14.25">
      <c r="A6" s="115">
        <f>A5+1</f>
        <v>2</v>
      </c>
      <c r="B6" s="116" t="s">
        <v>10</v>
      </c>
      <c r="C6" s="117">
        <f>53771280.68-D6</f>
        <v>47271280.68</v>
      </c>
      <c r="D6" s="117">
        <v>6500000</v>
      </c>
      <c r="E6" s="117">
        <v>0</v>
      </c>
      <c r="F6" s="118">
        <f t="shared" ref="F6:F40" si="0">SUM(C6:E6)</f>
        <v>53771280.68</v>
      </c>
    </row>
    <row r="7" spans="1:6" ht="14.25">
      <c r="A7" s="115">
        <f t="shared" ref="A7:A41" si="1">A6+1</f>
        <v>3</v>
      </c>
      <c r="B7" s="116" t="s">
        <v>12</v>
      </c>
      <c r="C7" s="117">
        <v>51109045.126999997</v>
      </c>
      <c r="D7" s="117">
        <v>0</v>
      </c>
      <c r="E7" s="117">
        <v>0</v>
      </c>
      <c r="F7" s="118">
        <f t="shared" si="0"/>
        <v>51109045.126999997</v>
      </c>
    </row>
    <row r="8" spans="1:6" ht="14.25">
      <c r="A8" s="115">
        <f t="shared" si="1"/>
        <v>4</v>
      </c>
      <c r="B8" s="116" t="s">
        <v>14</v>
      </c>
      <c r="C8" s="117">
        <v>85417943.709999993</v>
      </c>
      <c r="D8" s="117">
        <v>0</v>
      </c>
      <c r="E8" s="117">
        <v>0</v>
      </c>
      <c r="F8" s="118">
        <f t="shared" si="0"/>
        <v>85417943.709999993</v>
      </c>
    </row>
    <row r="9" spans="1:6" ht="14.25">
      <c r="A9" s="115">
        <f t="shared" si="1"/>
        <v>5</v>
      </c>
      <c r="B9" s="116" t="s">
        <v>16</v>
      </c>
      <c r="C9" s="117">
        <v>106800468.91</v>
      </c>
      <c r="D9" s="117">
        <v>0</v>
      </c>
      <c r="E9" s="117">
        <v>0</v>
      </c>
      <c r="F9" s="118">
        <f t="shared" si="0"/>
        <v>106800468.91</v>
      </c>
    </row>
    <row r="10" spans="1:6" ht="14.25">
      <c r="A10" s="115">
        <f t="shared" si="1"/>
        <v>6</v>
      </c>
      <c r="B10" s="116" t="s">
        <v>18</v>
      </c>
      <c r="C10" s="117">
        <v>47756175.630000003</v>
      </c>
      <c r="D10" s="117">
        <v>0</v>
      </c>
      <c r="E10" s="117">
        <v>0</v>
      </c>
      <c r="F10" s="118">
        <f t="shared" si="0"/>
        <v>47756175.630000003</v>
      </c>
    </row>
    <row r="11" spans="1:6" ht="14.25">
      <c r="A11" s="115">
        <f t="shared" si="1"/>
        <v>7</v>
      </c>
      <c r="B11" s="116" t="s">
        <v>20</v>
      </c>
      <c r="C11" s="117">
        <v>35249648.946999997</v>
      </c>
      <c r="D11" s="117">
        <v>0</v>
      </c>
      <c r="E11" s="117">
        <v>0</v>
      </c>
      <c r="F11" s="118">
        <f t="shared" si="0"/>
        <v>35249648.946999997</v>
      </c>
    </row>
    <row r="12" spans="1:6" ht="14.25">
      <c r="A12" s="115">
        <f t="shared" si="1"/>
        <v>8</v>
      </c>
      <c r="B12" s="116" t="s">
        <v>22</v>
      </c>
      <c r="C12" s="117">
        <v>22398372.739999998</v>
      </c>
      <c r="D12" s="117">
        <v>0</v>
      </c>
      <c r="E12" s="117">
        <v>0</v>
      </c>
      <c r="F12" s="118">
        <f t="shared" si="0"/>
        <v>22398372.739999998</v>
      </c>
    </row>
    <row r="13" spans="1:6" ht="14.25">
      <c r="A13" s="115">
        <f t="shared" si="1"/>
        <v>9</v>
      </c>
      <c r="B13" s="116" t="s">
        <v>24</v>
      </c>
      <c r="C13" s="117">
        <f>168501080.08-D13</f>
        <v>128501080.08000001</v>
      </c>
      <c r="D13" s="117">
        <v>40000000</v>
      </c>
      <c r="E13" s="117">
        <v>0</v>
      </c>
      <c r="F13" s="118">
        <f t="shared" si="0"/>
        <v>168501080.08000001</v>
      </c>
    </row>
    <row r="14" spans="1:6" ht="14.25">
      <c r="A14" s="115">
        <f t="shared" si="1"/>
        <v>10</v>
      </c>
      <c r="B14" s="116" t="s">
        <v>26</v>
      </c>
      <c r="C14" s="117">
        <v>54541370.479999997</v>
      </c>
      <c r="D14" s="117">
        <v>0</v>
      </c>
      <c r="E14" s="117">
        <v>0</v>
      </c>
      <c r="F14" s="118">
        <f t="shared" si="0"/>
        <v>54541370.479999997</v>
      </c>
    </row>
    <row r="15" spans="1:6" ht="14.25">
      <c r="A15" s="115">
        <f t="shared" si="1"/>
        <v>11</v>
      </c>
      <c r="B15" s="116" t="s">
        <v>28</v>
      </c>
      <c r="C15" s="117">
        <v>62496481.359999999</v>
      </c>
      <c r="D15" s="117">
        <v>0</v>
      </c>
      <c r="E15" s="117">
        <v>0</v>
      </c>
      <c r="F15" s="118">
        <f>SUM(C15:E15)</f>
        <v>62496481.359999999</v>
      </c>
    </row>
    <row r="16" spans="1:6" ht="14.25">
      <c r="A16" s="115">
        <f t="shared" si="1"/>
        <v>12</v>
      </c>
      <c r="B16" s="116" t="s">
        <v>30</v>
      </c>
      <c r="C16" s="117">
        <v>213954599.08199999</v>
      </c>
      <c r="D16" s="117">
        <v>0</v>
      </c>
      <c r="E16" s="117">
        <v>0</v>
      </c>
      <c r="F16" s="118">
        <f t="shared" si="0"/>
        <v>213954599.08199999</v>
      </c>
    </row>
    <row r="17" spans="1:6" ht="14.25">
      <c r="A17" s="115">
        <f t="shared" si="1"/>
        <v>13</v>
      </c>
      <c r="B17" s="116" t="s">
        <v>32</v>
      </c>
      <c r="C17" s="117">
        <v>67257880.640000001</v>
      </c>
      <c r="D17" s="117">
        <v>0</v>
      </c>
      <c r="E17" s="117">
        <v>0</v>
      </c>
      <c r="F17" s="118">
        <f t="shared" si="0"/>
        <v>67257880.640000001</v>
      </c>
    </row>
    <row r="18" spans="1:6" ht="14.25">
      <c r="A18" s="115">
        <f t="shared" si="1"/>
        <v>14</v>
      </c>
      <c r="B18" s="116" t="s">
        <v>34</v>
      </c>
      <c r="C18" s="117">
        <f>116391687.55-D18</f>
        <v>109891687.55</v>
      </c>
      <c r="D18" s="117">
        <v>6500000</v>
      </c>
      <c r="E18" s="117">
        <v>0</v>
      </c>
      <c r="F18" s="118">
        <f t="shared" si="0"/>
        <v>116391687.55</v>
      </c>
    </row>
    <row r="19" spans="1:6" ht="14.25">
      <c r="A19" s="115">
        <f t="shared" si="1"/>
        <v>15</v>
      </c>
      <c r="B19" s="116" t="s">
        <v>36</v>
      </c>
      <c r="C19" s="117">
        <v>38754107.740000002</v>
      </c>
      <c r="D19" s="117">
        <v>0</v>
      </c>
      <c r="E19" s="117">
        <v>0</v>
      </c>
      <c r="F19" s="118">
        <f t="shared" si="0"/>
        <v>38754107.740000002</v>
      </c>
    </row>
    <row r="20" spans="1:6" ht="14.25">
      <c r="A20" s="115">
        <f t="shared" si="1"/>
        <v>16</v>
      </c>
      <c r="B20" s="116" t="s">
        <v>38</v>
      </c>
      <c r="C20" s="117">
        <v>61735029.230999999</v>
      </c>
      <c r="D20" s="117">
        <v>0</v>
      </c>
      <c r="E20" s="117">
        <v>0</v>
      </c>
      <c r="F20" s="118">
        <f t="shared" si="0"/>
        <v>61735029.230999999</v>
      </c>
    </row>
    <row r="21" spans="1:6" ht="14.25">
      <c r="A21" s="115">
        <f t="shared" si="1"/>
        <v>17</v>
      </c>
      <c r="B21" s="116" t="s">
        <v>40</v>
      </c>
      <c r="C21" s="117">
        <v>33198134.140000001</v>
      </c>
      <c r="D21" s="117">
        <v>0</v>
      </c>
      <c r="E21" s="117">
        <v>0</v>
      </c>
      <c r="F21" s="118">
        <f t="shared" si="0"/>
        <v>33198134.140000001</v>
      </c>
    </row>
    <row r="22" spans="1:6" ht="14.25">
      <c r="A22" s="115">
        <f t="shared" si="1"/>
        <v>18</v>
      </c>
      <c r="B22" s="116" t="s">
        <v>42</v>
      </c>
      <c r="C22" s="117">
        <v>232097155.44999999</v>
      </c>
      <c r="D22" s="117">
        <v>0</v>
      </c>
      <c r="E22" s="117">
        <v>0</v>
      </c>
      <c r="F22" s="118">
        <f t="shared" si="0"/>
        <v>232097155.44999999</v>
      </c>
    </row>
    <row r="23" spans="1:6" ht="14.25">
      <c r="A23" s="115">
        <f t="shared" si="1"/>
        <v>19</v>
      </c>
      <c r="B23" s="116" t="s">
        <v>44</v>
      </c>
      <c r="C23" s="117">
        <v>65971488.659999996</v>
      </c>
      <c r="D23" s="117">
        <v>0</v>
      </c>
      <c r="E23" s="117">
        <v>0</v>
      </c>
      <c r="F23" s="118">
        <f>SUM(C23:E23)</f>
        <v>65971488.659999996</v>
      </c>
    </row>
    <row r="24" spans="1:6" ht="14.25">
      <c r="A24" s="115">
        <f t="shared" si="1"/>
        <v>20</v>
      </c>
      <c r="B24" s="116" t="s">
        <v>46</v>
      </c>
      <c r="C24" s="117">
        <v>67938632.886999995</v>
      </c>
      <c r="D24" s="117">
        <v>0</v>
      </c>
      <c r="E24" s="117">
        <v>0</v>
      </c>
      <c r="F24" s="118">
        <f t="shared" si="0"/>
        <v>67938632.886999995</v>
      </c>
    </row>
    <row r="25" spans="1:6" ht="14.25">
      <c r="A25" s="115">
        <f t="shared" si="1"/>
        <v>21</v>
      </c>
      <c r="B25" s="116" t="s">
        <v>48</v>
      </c>
      <c r="C25" s="117">
        <v>47332467.090000004</v>
      </c>
      <c r="D25" s="117">
        <v>0</v>
      </c>
      <c r="E25" s="117">
        <v>0</v>
      </c>
      <c r="F25" s="118">
        <f>SUM(C25:E25)</f>
        <v>47332467.090000004</v>
      </c>
    </row>
    <row r="26" spans="1:6" ht="14.25">
      <c r="A26" s="115">
        <f t="shared" si="1"/>
        <v>22</v>
      </c>
      <c r="B26" s="116" t="s">
        <v>50</v>
      </c>
      <c r="C26" s="117">
        <v>32719347.57</v>
      </c>
      <c r="D26" s="117">
        <v>0</v>
      </c>
      <c r="E26" s="117">
        <v>0</v>
      </c>
      <c r="F26" s="118">
        <f t="shared" si="0"/>
        <v>32719347.57</v>
      </c>
    </row>
    <row r="27" spans="1:6" ht="14.25">
      <c r="A27" s="115">
        <f t="shared" si="1"/>
        <v>23</v>
      </c>
      <c r="B27" s="116" t="s">
        <v>52</v>
      </c>
      <c r="C27" s="117">
        <v>50202210.960000001</v>
      </c>
      <c r="D27" s="117">
        <v>0</v>
      </c>
      <c r="E27" s="117">
        <v>0</v>
      </c>
      <c r="F27" s="118">
        <f t="shared" si="0"/>
        <v>50202210.960000001</v>
      </c>
    </row>
    <row r="28" spans="1:6" ht="14.25">
      <c r="A28" s="115">
        <f t="shared" si="1"/>
        <v>24</v>
      </c>
      <c r="B28" s="116" t="s">
        <v>54</v>
      </c>
      <c r="C28" s="117">
        <f>1446968827.85-D28</f>
        <v>1310468827.8499999</v>
      </c>
      <c r="D28" s="117">
        <v>136500000</v>
      </c>
      <c r="E28" s="117">
        <v>0</v>
      </c>
      <c r="F28" s="118">
        <f t="shared" si="0"/>
        <v>1446968827.8499999</v>
      </c>
    </row>
    <row r="29" spans="1:6" ht="14.25">
      <c r="A29" s="115">
        <f t="shared" si="1"/>
        <v>25</v>
      </c>
      <c r="B29" s="116" t="s">
        <v>56</v>
      </c>
      <c r="C29" s="117">
        <v>36274714.479999997</v>
      </c>
      <c r="D29" s="117">
        <v>0</v>
      </c>
      <c r="E29" s="117">
        <v>0</v>
      </c>
      <c r="F29" s="118">
        <f t="shared" si="0"/>
        <v>36274714.479999997</v>
      </c>
    </row>
    <row r="30" spans="1:6" ht="14.25">
      <c r="A30" s="115">
        <f t="shared" si="1"/>
        <v>26</v>
      </c>
      <c r="B30" s="116" t="s">
        <v>58</v>
      </c>
      <c r="C30" s="117">
        <f>46021892.363-D30</f>
        <v>39521892.362999998</v>
      </c>
      <c r="D30" s="117">
        <v>6500000</v>
      </c>
      <c r="E30" s="117">
        <v>0</v>
      </c>
      <c r="F30" s="118">
        <f t="shared" si="0"/>
        <v>46021892.362999998</v>
      </c>
    </row>
    <row r="31" spans="1:6" ht="14.25">
      <c r="A31" s="115">
        <f t="shared" si="1"/>
        <v>27</v>
      </c>
      <c r="B31" s="116" t="s">
        <v>60</v>
      </c>
      <c r="C31" s="117">
        <f>106249326.78-D31</f>
        <v>101249326.78</v>
      </c>
      <c r="D31" s="117">
        <v>5000000</v>
      </c>
      <c r="E31" s="117">
        <v>0</v>
      </c>
      <c r="F31" s="118">
        <f t="shared" si="0"/>
        <v>106249326.78</v>
      </c>
    </row>
    <row r="32" spans="1:6" ht="14.25">
      <c r="A32" s="115">
        <f t="shared" si="1"/>
        <v>28</v>
      </c>
      <c r="B32" s="116" t="s">
        <v>62</v>
      </c>
      <c r="C32" s="117">
        <v>50192398.390000001</v>
      </c>
      <c r="D32" s="117">
        <v>0</v>
      </c>
      <c r="E32" s="117">
        <v>0</v>
      </c>
      <c r="F32" s="118">
        <f t="shared" si="0"/>
        <v>50192398.390000001</v>
      </c>
    </row>
    <row r="33" spans="1:6" ht="14.25">
      <c r="A33" s="115">
        <f t="shared" si="1"/>
        <v>29</v>
      </c>
      <c r="B33" s="116" t="s">
        <v>64</v>
      </c>
      <c r="C33" s="117">
        <f>96347432.73-D33</f>
        <v>84101443.75</v>
      </c>
      <c r="D33" s="117">
        <v>12245988.98</v>
      </c>
      <c r="E33" s="117">
        <v>0</v>
      </c>
      <c r="F33" s="118">
        <f>SUM(C33:E33)</f>
        <v>96347432.730000004</v>
      </c>
    </row>
    <row r="34" spans="1:6" ht="14.25">
      <c r="A34" s="115">
        <f t="shared" si="1"/>
        <v>30</v>
      </c>
      <c r="B34" s="116" t="s">
        <v>66</v>
      </c>
      <c r="C34" s="117">
        <v>84969188.760000005</v>
      </c>
      <c r="D34" s="117">
        <v>0</v>
      </c>
      <c r="E34" s="117">
        <v>0</v>
      </c>
      <c r="F34" s="118">
        <f t="shared" si="0"/>
        <v>84969188.760000005</v>
      </c>
    </row>
    <row r="35" spans="1:6" ht="14.25">
      <c r="A35" s="115">
        <f t="shared" si="1"/>
        <v>31</v>
      </c>
      <c r="B35" s="116" t="s">
        <v>68</v>
      </c>
      <c r="C35" s="117">
        <v>29731684.129999999</v>
      </c>
      <c r="D35" s="117">
        <v>0</v>
      </c>
      <c r="E35" s="117">
        <v>0</v>
      </c>
      <c r="F35" s="118">
        <f t="shared" si="0"/>
        <v>29731684.129999999</v>
      </c>
    </row>
    <row r="36" spans="1:6" ht="14.25">
      <c r="A36" s="115">
        <f t="shared" si="1"/>
        <v>32</v>
      </c>
      <c r="B36" s="116" t="s">
        <v>70</v>
      </c>
      <c r="C36" s="117">
        <v>66444316.770000003</v>
      </c>
      <c r="D36" s="117">
        <v>0</v>
      </c>
      <c r="E36" s="117">
        <v>0</v>
      </c>
      <c r="F36" s="118">
        <f t="shared" si="0"/>
        <v>66444316.770000003</v>
      </c>
    </row>
    <row r="37" spans="1:6" ht="14.25">
      <c r="A37" s="115">
        <f t="shared" si="1"/>
        <v>33</v>
      </c>
      <c r="B37" s="116" t="s">
        <v>72</v>
      </c>
      <c r="C37" s="117">
        <v>40787145.729999997</v>
      </c>
      <c r="D37" s="117">
        <v>0</v>
      </c>
      <c r="E37" s="117">
        <v>0</v>
      </c>
      <c r="F37" s="118">
        <f t="shared" si="0"/>
        <v>40787145.729999997</v>
      </c>
    </row>
    <row r="38" spans="1:6" ht="14.25">
      <c r="A38" s="115">
        <f t="shared" si="1"/>
        <v>34</v>
      </c>
      <c r="B38" s="116" t="s">
        <v>74</v>
      </c>
      <c r="C38" s="117">
        <v>22394566.859999999</v>
      </c>
      <c r="D38" s="117">
        <v>0</v>
      </c>
      <c r="E38" s="117">
        <v>0</v>
      </c>
      <c r="F38" s="118">
        <f t="shared" si="0"/>
        <v>22394566.859999999</v>
      </c>
    </row>
    <row r="39" spans="1:6" ht="14.25">
      <c r="A39" s="115">
        <f t="shared" si="1"/>
        <v>35</v>
      </c>
      <c r="B39" s="116" t="s">
        <v>76</v>
      </c>
      <c r="C39" s="117">
        <v>29229643.888</v>
      </c>
      <c r="D39" s="117">
        <v>0</v>
      </c>
      <c r="E39" s="117">
        <v>0</v>
      </c>
      <c r="F39" s="118">
        <f t="shared" si="0"/>
        <v>29229643.888</v>
      </c>
    </row>
    <row r="40" spans="1:6" ht="14.25">
      <c r="A40" s="115">
        <f t="shared" si="1"/>
        <v>36</v>
      </c>
      <c r="B40" s="116" t="s">
        <v>78</v>
      </c>
      <c r="C40" s="117">
        <v>34453627.729999997</v>
      </c>
      <c r="D40" s="117">
        <v>0</v>
      </c>
      <c r="E40" s="117">
        <v>0</v>
      </c>
      <c r="F40" s="118">
        <f t="shared" si="0"/>
        <v>34453627.729999997</v>
      </c>
    </row>
    <row r="41" spans="1:6" ht="18.75" customHeight="1">
      <c r="A41" s="115">
        <f t="shared" si="1"/>
        <v>37</v>
      </c>
      <c r="B41" s="116" t="s">
        <v>80</v>
      </c>
      <c r="C41" s="117">
        <v>33553730.75</v>
      </c>
      <c r="D41" s="119">
        <v>0</v>
      </c>
      <c r="E41" s="117">
        <v>0</v>
      </c>
      <c r="F41" s="118">
        <f>SUM(C41:E41)</f>
        <v>33553730.75</v>
      </c>
    </row>
    <row r="42" spans="1:6" s="105" customFormat="1" ht="32.25" customHeight="1">
      <c r="A42" s="120"/>
      <c r="B42" s="121" t="s">
        <v>505</v>
      </c>
      <c r="C42" s="122">
        <f>SUM(C5:C41)</f>
        <v>3726918958.1850004</v>
      </c>
      <c r="D42" s="122">
        <f>SUM(D5:D41)</f>
        <v>213245988.97999999</v>
      </c>
      <c r="E42" s="122">
        <v>0</v>
      </c>
      <c r="F42" s="123">
        <f>SUM(C42:E42)</f>
        <v>3940164947.1650004</v>
      </c>
    </row>
    <row r="43" spans="1:6" s="105" customFormat="1" ht="15">
      <c r="A43" s="120">
        <v>38</v>
      </c>
      <c r="B43" s="124" t="s">
        <v>506</v>
      </c>
      <c r="C43" s="125">
        <f>C44-C42</f>
        <v>5947081041.8149996</v>
      </c>
      <c r="D43" s="125">
        <f>D44-D42</f>
        <v>5004011.0200000107</v>
      </c>
      <c r="E43" s="125">
        <v>5154760000</v>
      </c>
      <c r="F43" s="126">
        <f>SUM(C43:E43)</f>
        <v>11106845052.834999</v>
      </c>
    </row>
    <row r="44" spans="1:6" s="105" customFormat="1" ht="15.75" thickBot="1">
      <c r="A44" s="127"/>
      <c r="B44" s="128" t="s">
        <v>133</v>
      </c>
      <c r="C44" s="129">
        <v>9674000000</v>
      </c>
      <c r="D44" s="129">
        <v>218250000</v>
      </c>
      <c r="E44" s="129">
        <f>E42+E43</f>
        <v>5154760000</v>
      </c>
      <c r="F44" s="130">
        <f>SUM(C44:E44)</f>
        <v>15047010000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"/>
    </sheetView>
  </sheetViews>
  <sheetFormatPr defaultRowHeight="12.75"/>
  <cols>
    <col min="2" max="2" width="17.7109375" customWidth="1"/>
    <col min="3" max="3" width="23.5703125" customWidth="1"/>
    <col min="4" max="4" width="19.7109375" style="57" customWidth="1"/>
    <col min="6" max="6" width="26" customWidth="1"/>
  </cols>
  <sheetData>
    <row r="1" spans="1:6" ht="15.75">
      <c r="A1" s="99" t="s">
        <v>497</v>
      </c>
      <c r="B1" s="58"/>
      <c r="C1" s="58"/>
      <c r="D1" s="91"/>
    </row>
    <row r="2" spans="1:6" ht="14.25">
      <c r="A2" s="58"/>
      <c r="B2" s="66"/>
      <c r="C2" s="58"/>
      <c r="D2" s="91"/>
    </row>
    <row r="3" spans="1:6">
      <c r="A3" s="67" t="s">
        <v>320</v>
      </c>
      <c r="B3" s="68" t="s">
        <v>321</v>
      </c>
      <c r="C3" s="58" t="s">
        <v>322</v>
      </c>
      <c r="D3" s="91" t="s">
        <v>323</v>
      </c>
    </row>
    <row r="4" spans="1:6">
      <c r="A4" s="69">
        <v>1</v>
      </c>
      <c r="B4" s="70" t="s">
        <v>324</v>
      </c>
      <c r="C4" s="71">
        <v>24202240000</v>
      </c>
      <c r="D4" s="92">
        <v>1.9599999999999999E-2</v>
      </c>
      <c r="F4" s="85"/>
    </row>
    <row r="5" spans="1:6">
      <c r="A5" s="69">
        <v>2</v>
      </c>
      <c r="B5" s="70" t="s">
        <v>325</v>
      </c>
      <c r="C5" s="71">
        <v>25954200000</v>
      </c>
      <c r="D5" s="92">
        <v>2.1000000000000001E-2</v>
      </c>
      <c r="F5" s="85"/>
    </row>
    <row r="6" spans="1:6">
      <c r="A6" s="69">
        <v>3</v>
      </c>
      <c r="B6" s="58" t="s">
        <v>326</v>
      </c>
      <c r="C6" s="71">
        <v>41253910000</v>
      </c>
      <c r="D6" s="92">
        <v>3.3500000000000002E-2</v>
      </c>
      <c r="F6" s="85"/>
    </row>
    <row r="7" spans="1:6">
      <c r="A7" s="69">
        <v>4</v>
      </c>
      <c r="B7" s="70" t="s">
        <v>327</v>
      </c>
      <c r="C7" s="71">
        <v>6403320000</v>
      </c>
      <c r="D7" s="93" t="s">
        <v>328</v>
      </c>
      <c r="F7" s="85"/>
    </row>
    <row r="8" spans="1:6">
      <c r="A8" s="69">
        <v>5</v>
      </c>
      <c r="B8" s="70" t="s">
        <v>329</v>
      </c>
      <c r="C8" s="71">
        <v>18345730000</v>
      </c>
      <c r="D8" s="92">
        <v>1.49E-2</v>
      </c>
      <c r="F8" s="85"/>
    </row>
    <row r="9" spans="1:6">
      <c r="A9" s="69">
        <v>6</v>
      </c>
      <c r="B9" s="70" t="s">
        <v>330</v>
      </c>
      <c r="C9" s="71">
        <v>162822650000</v>
      </c>
      <c r="D9" s="92">
        <v>0.13200000000000001</v>
      </c>
      <c r="F9" s="85"/>
    </row>
    <row r="10" spans="1:6">
      <c r="A10" s="69">
        <v>7</v>
      </c>
      <c r="B10" s="70" t="s">
        <v>331</v>
      </c>
      <c r="C10" s="71">
        <v>16631140000</v>
      </c>
      <c r="D10" s="92">
        <v>1.35E-2</v>
      </c>
      <c r="F10" s="85"/>
    </row>
    <row r="11" spans="1:6">
      <c r="A11" s="69">
        <v>8</v>
      </c>
      <c r="B11" s="70" t="s">
        <v>332</v>
      </c>
      <c r="C11" s="71">
        <v>1684560000</v>
      </c>
      <c r="D11" s="93" t="s">
        <v>333</v>
      </c>
      <c r="F11" s="85"/>
    </row>
    <row r="12" spans="1:6">
      <c r="A12" s="69">
        <v>9</v>
      </c>
      <c r="B12" s="58" t="s">
        <v>334</v>
      </c>
      <c r="C12" s="71">
        <v>90750050000</v>
      </c>
      <c r="D12" s="92">
        <v>7.3599999999999999E-2</v>
      </c>
      <c r="F12" s="85"/>
    </row>
    <row r="13" spans="1:6">
      <c r="A13" s="69">
        <v>10</v>
      </c>
      <c r="B13" s="70" t="s">
        <v>335</v>
      </c>
      <c r="C13" s="71">
        <v>90843570000</v>
      </c>
      <c r="D13" s="92">
        <v>7.3700000000000002E-2</v>
      </c>
      <c r="F13" s="85"/>
    </row>
    <row r="14" spans="1:6">
      <c r="A14" s="69">
        <v>11</v>
      </c>
      <c r="B14" s="70" t="s">
        <v>336</v>
      </c>
      <c r="C14" s="71">
        <v>40239940000</v>
      </c>
      <c r="D14" s="92">
        <v>3.2599999999999997E-2</v>
      </c>
      <c r="F14" s="85"/>
    </row>
    <row r="15" spans="1:6">
      <c r="A15" s="69">
        <v>12</v>
      </c>
      <c r="B15" s="70" t="s">
        <v>337</v>
      </c>
      <c r="C15" s="71">
        <v>39044300000</v>
      </c>
      <c r="D15" s="92">
        <v>3.1699999999999999E-2</v>
      </c>
      <c r="F15" s="85"/>
    </row>
    <row r="16" spans="1:6">
      <c r="A16" s="69">
        <v>13</v>
      </c>
      <c r="B16" s="70" t="s">
        <v>338</v>
      </c>
      <c r="C16" s="71">
        <v>23667510000</v>
      </c>
      <c r="D16" s="92">
        <v>1.9199999999999998E-2</v>
      </c>
      <c r="F16" s="85"/>
    </row>
    <row r="17" spans="1:6">
      <c r="A17" s="69">
        <v>14</v>
      </c>
      <c r="B17" s="70" t="s">
        <v>339</v>
      </c>
      <c r="C17" s="71">
        <v>10887170000</v>
      </c>
      <c r="D17" s="93" t="s">
        <v>340</v>
      </c>
      <c r="F17" s="85"/>
    </row>
    <row r="18" spans="1:6">
      <c r="A18" s="69">
        <v>15</v>
      </c>
      <c r="B18" s="70" t="s">
        <v>341</v>
      </c>
      <c r="C18" s="71">
        <v>7170420000</v>
      </c>
      <c r="D18" s="93" t="s">
        <v>342</v>
      </c>
      <c r="F18" s="85"/>
    </row>
    <row r="19" spans="1:6">
      <c r="A19" s="69">
        <v>16</v>
      </c>
      <c r="B19" s="70" t="s">
        <v>343</v>
      </c>
      <c r="C19" s="71">
        <v>25419400000</v>
      </c>
      <c r="D19" s="92">
        <v>2.06E-2</v>
      </c>
      <c r="F19" s="85"/>
    </row>
    <row r="20" spans="1:6">
      <c r="A20" s="69">
        <v>17</v>
      </c>
      <c r="B20" s="70" t="s">
        <v>344</v>
      </c>
      <c r="C20" s="71">
        <v>1590540000</v>
      </c>
      <c r="D20" s="93" t="s">
        <v>345</v>
      </c>
      <c r="F20" s="85"/>
    </row>
    <row r="21" spans="1:6">
      <c r="A21" s="69">
        <v>18</v>
      </c>
      <c r="B21" s="70" t="s">
        <v>346</v>
      </c>
      <c r="C21" s="71">
        <v>34771710000</v>
      </c>
      <c r="D21" s="92">
        <v>2.8199999999999999E-2</v>
      </c>
      <c r="F21" s="85"/>
    </row>
    <row r="22" spans="1:6">
      <c r="A22" s="69">
        <v>19</v>
      </c>
      <c r="B22" s="70" t="s">
        <v>347</v>
      </c>
      <c r="C22" s="71">
        <v>5867290000</v>
      </c>
      <c r="D22" s="93" t="s">
        <v>348</v>
      </c>
      <c r="F22" s="85"/>
    </row>
    <row r="23" spans="1:6">
      <c r="A23" s="69">
        <v>20</v>
      </c>
      <c r="B23" s="70" t="s">
        <v>349</v>
      </c>
      <c r="C23" s="71">
        <v>2059880000</v>
      </c>
      <c r="D23" s="93" t="s">
        <v>350</v>
      </c>
      <c r="F23" s="85"/>
    </row>
    <row r="24" spans="1:6">
      <c r="A24" s="69">
        <v>21</v>
      </c>
      <c r="B24" s="70" t="s">
        <v>351</v>
      </c>
      <c r="C24" s="71">
        <v>7291050000</v>
      </c>
      <c r="D24" s="93" t="s">
        <v>352</v>
      </c>
      <c r="F24" s="85"/>
    </row>
    <row r="25" spans="1:6">
      <c r="A25" s="69">
        <v>22</v>
      </c>
      <c r="B25" s="70" t="s">
        <v>353</v>
      </c>
      <c r="C25" s="71">
        <v>34122120000.000004</v>
      </c>
      <c r="D25" s="92">
        <v>2.7699999999999999E-2</v>
      </c>
      <c r="F25" s="85"/>
    </row>
    <row r="26" spans="1:6">
      <c r="A26" s="69">
        <v>23</v>
      </c>
      <c r="B26" s="70" t="s">
        <v>354</v>
      </c>
      <c r="C26" s="71">
        <v>25254470000</v>
      </c>
      <c r="D26" s="92">
        <v>2.0500000000000001E-2</v>
      </c>
      <c r="F26" s="85"/>
    </row>
    <row r="27" spans="1:6">
      <c r="A27" s="69">
        <v>24</v>
      </c>
      <c r="B27" s="70" t="s">
        <v>355</v>
      </c>
      <c r="C27" s="71">
        <v>157536160000</v>
      </c>
      <c r="D27" s="92">
        <v>0.12770000000000001</v>
      </c>
      <c r="F27" s="85"/>
    </row>
    <row r="28" spans="1:6">
      <c r="A28" s="69">
        <v>25</v>
      </c>
      <c r="B28" s="70" t="s">
        <v>356</v>
      </c>
      <c r="C28" s="71">
        <v>5336060000</v>
      </c>
      <c r="D28" s="93" t="s">
        <v>357</v>
      </c>
      <c r="F28" s="85"/>
    </row>
    <row r="29" spans="1:6">
      <c r="A29" s="69">
        <v>26</v>
      </c>
      <c r="B29" s="70" t="s">
        <v>358</v>
      </c>
      <c r="C29" s="71">
        <v>16975509999.999998</v>
      </c>
      <c r="D29" s="92">
        <v>1.38E-2</v>
      </c>
      <c r="F29" s="85"/>
    </row>
    <row r="30" spans="1:6">
      <c r="A30" s="69">
        <v>27</v>
      </c>
      <c r="B30" s="70" t="s">
        <v>359</v>
      </c>
      <c r="C30" s="71">
        <v>30143970000</v>
      </c>
      <c r="D30" s="92">
        <v>2.4400000000000002E-2</v>
      </c>
      <c r="F30" s="85"/>
    </row>
    <row r="31" spans="1:6">
      <c r="A31" s="69">
        <v>28</v>
      </c>
      <c r="B31" s="70" t="s">
        <v>360</v>
      </c>
      <c r="C31" s="71">
        <v>48369860000</v>
      </c>
      <c r="D31" s="92">
        <v>3.9199999999999999E-2</v>
      </c>
      <c r="F31" s="85"/>
    </row>
    <row r="32" spans="1:6">
      <c r="A32" s="69">
        <v>29</v>
      </c>
      <c r="B32" s="70" t="s">
        <v>361</v>
      </c>
      <c r="C32" s="71">
        <v>5463640000</v>
      </c>
      <c r="D32" s="93" t="s">
        <v>362</v>
      </c>
      <c r="F32" s="85"/>
    </row>
    <row r="33" spans="1:6">
      <c r="A33" s="69">
        <v>30</v>
      </c>
      <c r="B33" s="70" t="s">
        <v>363</v>
      </c>
      <c r="C33" s="71">
        <v>4808390000</v>
      </c>
      <c r="D33" s="93" t="s">
        <v>364</v>
      </c>
      <c r="F33" s="85"/>
    </row>
    <row r="34" spans="1:6">
      <c r="A34" s="69">
        <v>31</v>
      </c>
      <c r="B34" s="70" t="s">
        <v>365</v>
      </c>
      <c r="C34" s="71">
        <v>20908120000</v>
      </c>
      <c r="D34" s="92">
        <v>1.7000000000000001E-2</v>
      </c>
      <c r="F34" s="85"/>
    </row>
    <row r="35" spans="1:6">
      <c r="A35" s="69">
        <v>32</v>
      </c>
      <c r="B35" s="70" t="s">
        <v>366</v>
      </c>
      <c r="C35" s="71">
        <v>83978390000</v>
      </c>
      <c r="D35" s="92">
        <v>6.8099999999999994E-2</v>
      </c>
      <c r="F35" s="85"/>
    </row>
    <row r="36" spans="1:6">
      <c r="A36" s="69">
        <v>33</v>
      </c>
      <c r="B36" s="70" t="s">
        <v>367</v>
      </c>
      <c r="C36" s="71">
        <v>4902050000</v>
      </c>
      <c r="D36" s="93" t="s">
        <v>368</v>
      </c>
      <c r="F36" s="85"/>
    </row>
    <row r="37" spans="1:6">
      <c r="A37" s="69">
        <v>34</v>
      </c>
      <c r="B37" s="70" t="s">
        <v>369</v>
      </c>
      <c r="C37" s="71">
        <v>17974660000</v>
      </c>
      <c r="D37" s="92">
        <v>1.46E-2</v>
      </c>
      <c r="F37" s="85"/>
    </row>
    <row r="38" spans="1:6">
      <c r="A38" s="69">
        <v>35</v>
      </c>
      <c r="B38" s="70" t="s">
        <v>370</v>
      </c>
      <c r="C38" s="71">
        <v>2088400000</v>
      </c>
      <c r="D38" s="93" t="s">
        <v>350</v>
      </c>
      <c r="F38" s="85"/>
    </row>
    <row r="39" spans="1:6">
      <c r="A39" s="69">
        <v>36</v>
      </c>
      <c r="B39" s="70" t="s">
        <v>371</v>
      </c>
      <c r="C39" s="71">
        <v>12968380000</v>
      </c>
      <c r="D39" s="92">
        <v>1.0500000000000001E-2</v>
      </c>
      <c r="F39" s="85"/>
    </row>
    <row r="40" spans="1:6">
      <c r="A40" s="69">
        <v>37</v>
      </c>
      <c r="B40" s="70" t="s">
        <v>372</v>
      </c>
      <c r="C40" s="71">
        <v>85563890000</v>
      </c>
      <c r="D40" s="92">
        <v>6.9400000000000003E-2</v>
      </c>
      <c r="F40" s="85"/>
    </row>
    <row r="41" spans="1:6">
      <c r="A41" s="58"/>
      <c r="B41" s="72" t="s">
        <v>373</v>
      </c>
      <c r="C41" s="73">
        <v>1233294650000</v>
      </c>
      <c r="D41" s="94">
        <v>1</v>
      </c>
      <c r="F41" s="8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2" sqref="B2"/>
    </sheetView>
  </sheetViews>
  <sheetFormatPr defaultRowHeight="12.75"/>
  <cols>
    <col min="2" max="2" width="20" customWidth="1"/>
    <col min="3" max="3" width="22.42578125" customWidth="1"/>
    <col min="4" max="4" width="22" style="38" customWidth="1"/>
    <col min="6" max="6" width="21.5703125" customWidth="1"/>
  </cols>
  <sheetData>
    <row r="1" spans="1:6" ht="15.75">
      <c r="A1" s="58"/>
      <c r="B1" s="98" t="s">
        <v>495</v>
      </c>
      <c r="C1" s="58"/>
      <c r="D1" s="90"/>
    </row>
    <row r="2" spans="1:6" ht="15">
      <c r="A2" s="59" t="s">
        <v>265</v>
      </c>
      <c r="B2" s="59" t="s">
        <v>266</v>
      </c>
      <c r="C2" s="58" t="s">
        <v>267</v>
      </c>
      <c r="D2" s="90" t="s">
        <v>268</v>
      </c>
    </row>
    <row r="3" spans="1:6" ht="15">
      <c r="A3" s="60">
        <v>1</v>
      </c>
      <c r="B3" s="61" t="s">
        <v>269</v>
      </c>
      <c r="C3" s="62">
        <v>8663790000</v>
      </c>
      <c r="D3" s="95" t="s">
        <v>270</v>
      </c>
      <c r="F3" s="85"/>
    </row>
    <row r="4" spans="1:6" ht="15">
      <c r="A4" s="60">
        <v>2</v>
      </c>
      <c r="B4" s="61" t="s">
        <v>271</v>
      </c>
      <c r="C4" s="62">
        <v>24284060000</v>
      </c>
      <c r="D4" s="96">
        <v>1.5699999999999999E-2</v>
      </c>
      <c r="F4" s="85"/>
    </row>
    <row r="5" spans="1:6" ht="15">
      <c r="A5" s="60">
        <v>3</v>
      </c>
      <c r="B5" s="58" t="s">
        <v>272</v>
      </c>
      <c r="C5" s="62">
        <v>108889390000</v>
      </c>
      <c r="D5" s="96">
        <v>7.0199999999999999E-2</v>
      </c>
      <c r="F5" s="85"/>
    </row>
    <row r="6" spans="1:6" ht="15">
      <c r="A6" s="60">
        <v>4</v>
      </c>
      <c r="B6" s="61" t="s">
        <v>273</v>
      </c>
      <c r="C6" s="62">
        <v>14299990000</v>
      </c>
      <c r="D6" s="95" t="s">
        <v>274</v>
      </c>
      <c r="F6" s="85"/>
    </row>
    <row r="7" spans="1:6" ht="15">
      <c r="A7" s="60">
        <v>5</v>
      </c>
      <c r="B7" s="61" t="s">
        <v>275</v>
      </c>
      <c r="C7" s="62">
        <v>18807270000</v>
      </c>
      <c r="D7" s="96">
        <v>1.21E-2</v>
      </c>
      <c r="F7" s="85"/>
    </row>
    <row r="8" spans="1:6" ht="15">
      <c r="A8" s="60">
        <v>6</v>
      </c>
      <c r="B8" s="61" t="s">
        <v>276</v>
      </c>
      <c r="C8" s="62">
        <v>222401770000</v>
      </c>
      <c r="D8" s="96">
        <v>0.14330000000000001</v>
      </c>
      <c r="F8" s="85"/>
    </row>
    <row r="9" spans="1:6" ht="15">
      <c r="A9" s="60">
        <v>7</v>
      </c>
      <c r="B9" s="61" t="s">
        <v>277</v>
      </c>
      <c r="C9" s="62">
        <v>24402440000</v>
      </c>
      <c r="D9" s="96">
        <v>1.5699999999999999E-2</v>
      </c>
      <c r="F9" s="85"/>
    </row>
    <row r="10" spans="1:6" ht="15">
      <c r="A10" s="60">
        <v>8</v>
      </c>
      <c r="B10" s="61" t="s">
        <v>278</v>
      </c>
      <c r="C10" s="62">
        <v>24423200000</v>
      </c>
      <c r="D10" s="96">
        <v>1.5699999999999999E-2</v>
      </c>
      <c r="F10" s="85"/>
    </row>
    <row r="11" spans="1:6" ht="15">
      <c r="A11" s="60">
        <v>9</v>
      </c>
      <c r="B11" s="61" t="s">
        <v>279</v>
      </c>
      <c r="C11" s="62">
        <v>90872910000</v>
      </c>
      <c r="D11" s="96">
        <v>5.8599999999999999E-2</v>
      </c>
      <c r="F11" s="85"/>
    </row>
    <row r="12" spans="1:6" ht="15">
      <c r="A12" s="60">
        <v>10</v>
      </c>
      <c r="B12" s="61" t="s">
        <v>280</v>
      </c>
      <c r="C12" s="62">
        <v>83684010000</v>
      </c>
      <c r="D12" s="96">
        <v>5.3900000000000003E-2</v>
      </c>
      <c r="F12" s="85"/>
    </row>
    <row r="13" spans="1:6" ht="15">
      <c r="A13" s="60">
        <v>11</v>
      </c>
      <c r="B13" s="61" t="s">
        <v>281</v>
      </c>
      <c r="C13" s="62">
        <v>28895750000</v>
      </c>
      <c r="D13" s="96">
        <v>1.8599999999999998E-2</v>
      </c>
      <c r="F13" s="85"/>
    </row>
    <row r="14" spans="1:6" ht="15">
      <c r="A14" s="60">
        <v>12</v>
      </c>
      <c r="B14" s="61" t="s">
        <v>282</v>
      </c>
      <c r="C14" s="62">
        <v>62274740000</v>
      </c>
      <c r="D14" s="96">
        <v>4.0099999999999997E-2</v>
      </c>
      <c r="F14" s="85"/>
    </row>
    <row r="15" spans="1:6" ht="15">
      <c r="A15" s="60">
        <v>13</v>
      </c>
      <c r="B15" s="61" t="s">
        <v>283</v>
      </c>
      <c r="C15" s="62">
        <v>39587700000</v>
      </c>
      <c r="D15" s="96">
        <v>2.5499999999999998E-2</v>
      </c>
      <c r="F15" s="85"/>
    </row>
    <row r="16" spans="1:6" ht="15">
      <c r="A16" s="60">
        <v>14</v>
      </c>
      <c r="B16" s="61" t="s">
        <v>284</v>
      </c>
      <c r="C16" s="62">
        <v>17354190000</v>
      </c>
      <c r="D16" s="96">
        <v>1.12E-2</v>
      </c>
      <c r="F16" s="85"/>
    </row>
    <row r="17" spans="1:6" ht="15">
      <c r="A17" s="60">
        <v>15</v>
      </c>
      <c r="B17" s="61" t="s">
        <v>285</v>
      </c>
      <c r="C17" s="62">
        <v>30243540000</v>
      </c>
      <c r="D17" s="96">
        <v>1.95E-2</v>
      </c>
      <c r="F17" s="85"/>
    </row>
    <row r="18" spans="1:6" ht="15">
      <c r="A18" s="60">
        <v>16</v>
      </c>
      <c r="B18" s="61" t="s">
        <v>286</v>
      </c>
      <c r="C18" s="62">
        <v>16700730000</v>
      </c>
      <c r="D18" s="96">
        <v>1.0800000000000001E-2</v>
      </c>
      <c r="F18" s="85"/>
    </row>
    <row r="19" spans="1:6" ht="15">
      <c r="A19" s="60">
        <v>17</v>
      </c>
      <c r="B19" s="61" t="s">
        <v>287</v>
      </c>
      <c r="C19" s="62">
        <v>2081429999.9999998</v>
      </c>
      <c r="D19" s="95" t="s">
        <v>288</v>
      </c>
      <c r="F19" s="85"/>
    </row>
    <row r="20" spans="1:6" ht="15">
      <c r="A20" s="60">
        <v>18</v>
      </c>
      <c r="B20" s="61" t="s">
        <v>289</v>
      </c>
      <c r="C20" s="62">
        <v>22855930000</v>
      </c>
      <c r="D20" s="96">
        <v>1.47E-2</v>
      </c>
      <c r="F20" s="85"/>
    </row>
    <row r="21" spans="1:6" ht="15">
      <c r="A21" s="60">
        <v>19</v>
      </c>
      <c r="B21" s="61" t="s">
        <v>290</v>
      </c>
      <c r="C21" s="62">
        <v>5867290000</v>
      </c>
      <c r="D21" s="95" t="s">
        <v>291</v>
      </c>
      <c r="F21" s="85"/>
    </row>
    <row r="22" spans="1:6" ht="15">
      <c r="A22" s="60">
        <v>20</v>
      </c>
      <c r="B22" s="61" t="s">
        <v>292</v>
      </c>
      <c r="C22" s="63">
        <v>918930000</v>
      </c>
      <c r="D22" s="95" t="s">
        <v>293</v>
      </c>
      <c r="F22" s="85"/>
    </row>
    <row r="23" spans="1:6" ht="15">
      <c r="A23" s="60">
        <v>21</v>
      </c>
      <c r="B23" s="61" t="s">
        <v>294</v>
      </c>
      <c r="C23" s="62">
        <v>2716010000</v>
      </c>
      <c r="D23" s="95" t="s">
        <v>295</v>
      </c>
      <c r="F23" s="85"/>
    </row>
    <row r="24" spans="1:6" ht="15">
      <c r="A24" s="60">
        <v>22</v>
      </c>
      <c r="B24" s="61" t="s">
        <v>296</v>
      </c>
      <c r="C24" s="62">
        <v>14979190000</v>
      </c>
      <c r="D24" s="95" t="s">
        <v>297</v>
      </c>
      <c r="F24" s="85"/>
    </row>
    <row r="25" spans="1:6" ht="15">
      <c r="A25" s="60">
        <v>23</v>
      </c>
      <c r="B25" s="61" t="s">
        <v>298</v>
      </c>
      <c r="C25" s="62">
        <v>29776560000</v>
      </c>
      <c r="D25" s="96">
        <v>1.9199999999999998E-2</v>
      </c>
      <c r="F25" s="85"/>
    </row>
    <row r="26" spans="1:6" ht="15">
      <c r="A26" s="60">
        <v>24</v>
      </c>
      <c r="B26" s="61" t="s">
        <v>299</v>
      </c>
      <c r="C26" s="62">
        <v>230432880000</v>
      </c>
      <c r="D26" s="96">
        <v>0.14849999999999999</v>
      </c>
      <c r="F26" s="85"/>
    </row>
    <row r="27" spans="1:6" ht="15">
      <c r="A27" s="60">
        <v>25</v>
      </c>
      <c r="B27" s="61" t="s">
        <v>300</v>
      </c>
      <c r="C27" s="62">
        <v>7096140000</v>
      </c>
      <c r="D27" s="95" t="s">
        <v>301</v>
      </c>
      <c r="F27" s="85"/>
    </row>
    <row r="28" spans="1:6" ht="15">
      <c r="A28" s="60">
        <v>26</v>
      </c>
      <c r="B28" s="61" t="s">
        <v>302</v>
      </c>
      <c r="C28" s="62">
        <v>17802500000</v>
      </c>
      <c r="D28" s="96">
        <v>1.15E-2</v>
      </c>
      <c r="F28" s="85"/>
    </row>
    <row r="29" spans="1:6" ht="15">
      <c r="A29" s="60">
        <v>27</v>
      </c>
      <c r="B29" s="61" t="s">
        <v>303</v>
      </c>
      <c r="C29" s="62">
        <v>45726560000</v>
      </c>
      <c r="D29" s="96">
        <v>2.9499999999999998E-2</v>
      </c>
      <c r="F29" s="85"/>
    </row>
    <row r="30" spans="1:6" ht="15">
      <c r="A30" s="60">
        <v>28</v>
      </c>
      <c r="B30" s="61" t="s">
        <v>304</v>
      </c>
      <c r="C30" s="62">
        <v>36518090000</v>
      </c>
      <c r="D30" s="96">
        <v>2.35E-2</v>
      </c>
      <c r="F30" s="85"/>
    </row>
    <row r="31" spans="1:6" ht="15">
      <c r="A31" s="60">
        <v>29</v>
      </c>
      <c r="B31" s="61" t="s">
        <v>305</v>
      </c>
      <c r="C31" s="62">
        <v>38600000000</v>
      </c>
      <c r="D31" s="96">
        <v>2.4899999999999999E-2</v>
      </c>
      <c r="F31" s="85"/>
    </row>
    <row r="32" spans="1:6" ht="15">
      <c r="A32" s="60">
        <v>30</v>
      </c>
      <c r="B32" s="61" t="s">
        <v>306</v>
      </c>
      <c r="C32" s="62">
        <v>11726210000</v>
      </c>
      <c r="D32" s="95" t="s">
        <v>307</v>
      </c>
      <c r="F32" s="85"/>
    </row>
    <row r="33" spans="1:6" ht="15">
      <c r="A33" s="60">
        <v>31</v>
      </c>
      <c r="B33" s="61" t="s">
        <v>308</v>
      </c>
      <c r="C33" s="62">
        <v>24117320000</v>
      </c>
      <c r="D33" s="96">
        <v>1.55E-2</v>
      </c>
      <c r="F33" s="85"/>
    </row>
    <row r="34" spans="1:6" ht="15">
      <c r="A34" s="60">
        <v>32</v>
      </c>
      <c r="B34" s="61" t="s">
        <v>309</v>
      </c>
      <c r="C34" s="62">
        <v>81459190000</v>
      </c>
      <c r="D34" s="96">
        <v>5.2499999999999998E-2</v>
      </c>
      <c r="F34" s="85"/>
    </row>
    <row r="35" spans="1:6" ht="15">
      <c r="A35" s="60">
        <v>33</v>
      </c>
      <c r="B35" s="61" t="s">
        <v>310</v>
      </c>
      <c r="C35" s="62">
        <v>2997310000</v>
      </c>
      <c r="D35" s="95" t="s">
        <v>311</v>
      </c>
      <c r="F35" s="85"/>
    </row>
    <row r="36" spans="1:6" ht="15">
      <c r="A36" s="60">
        <v>34</v>
      </c>
      <c r="B36" s="61" t="s">
        <v>312</v>
      </c>
      <c r="C36" s="62">
        <v>16701020000</v>
      </c>
      <c r="D36" s="96">
        <v>1.0800000000000001E-2</v>
      </c>
      <c r="F36" s="85"/>
    </row>
    <row r="37" spans="1:6" ht="15">
      <c r="A37" s="60">
        <v>35</v>
      </c>
      <c r="B37" s="61" t="s">
        <v>313</v>
      </c>
      <c r="C37" s="62">
        <v>3991220000</v>
      </c>
      <c r="D37" s="95" t="s">
        <v>314</v>
      </c>
      <c r="F37" s="85"/>
    </row>
    <row r="38" spans="1:6" ht="15">
      <c r="A38" s="60">
        <v>36</v>
      </c>
      <c r="B38" s="61" t="s">
        <v>315</v>
      </c>
      <c r="C38" s="62">
        <v>15508110000</v>
      </c>
      <c r="D38" s="96">
        <v>0.01</v>
      </c>
      <c r="F38" s="85"/>
    </row>
    <row r="39" spans="1:6" ht="15">
      <c r="A39" s="60">
        <v>37</v>
      </c>
      <c r="B39" s="61" t="s">
        <v>316</v>
      </c>
      <c r="C39" s="62">
        <v>123992770000</v>
      </c>
      <c r="D39" s="96">
        <v>7.9899999999999999E-2</v>
      </c>
      <c r="F39" s="85"/>
    </row>
    <row r="40" spans="1:6" ht="15">
      <c r="A40" s="58"/>
      <c r="B40" s="59" t="s">
        <v>317</v>
      </c>
      <c r="C40" s="64">
        <v>1551650130000</v>
      </c>
      <c r="D40" s="97">
        <v>1</v>
      </c>
      <c r="F40" s="85"/>
    </row>
    <row r="41" spans="1:6">
      <c r="A41" s="65" t="s">
        <v>318</v>
      </c>
      <c r="B41" s="58" t="s">
        <v>319</v>
      </c>
      <c r="C41" s="58"/>
      <c r="D41" s="9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2" sqref="A2"/>
    </sheetView>
  </sheetViews>
  <sheetFormatPr defaultRowHeight="12.75"/>
  <cols>
    <col min="2" max="2" width="20.85546875" customWidth="1"/>
    <col min="3" max="3" width="29.7109375" customWidth="1"/>
  </cols>
  <sheetData>
    <row r="1" spans="1:3" ht="15.75">
      <c r="A1" s="98" t="s">
        <v>496</v>
      </c>
      <c r="B1" s="58"/>
      <c r="C1" s="58"/>
    </row>
    <row r="2" spans="1:3">
      <c r="A2" s="58"/>
      <c r="B2" s="58"/>
      <c r="C2" s="58"/>
    </row>
    <row r="3" spans="1:3" ht="14.25">
      <c r="A3" s="74" t="s">
        <v>374</v>
      </c>
      <c r="B3" s="74" t="s">
        <v>375</v>
      </c>
      <c r="C3" s="58" t="s">
        <v>376</v>
      </c>
    </row>
    <row r="4" spans="1:3" ht="16.5">
      <c r="A4" s="75">
        <v>1</v>
      </c>
      <c r="B4" s="76" t="s">
        <v>377</v>
      </c>
      <c r="C4" s="77">
        <v>31736723709.990002</v>
      </c>
    </row>
    <row r="5" spans="1:3" ht="16.5">
      <c r="A5" s="75">
        <v>2</v>
      </c>
      <c r="B5" s="76" t="s">
        <v>378</v>
      </c>
      <c r="C5" s="77">
        <v>15976516325.57</v>
      </c>
    </row>
    <row r="6" spans="1:3" ht="17.25">
      <c r="A6" s="75">
        <v>3</v>
      </c>
      <c r="B6" s="58" t="s">
        <v>379</v>
      </c>
      <c r="C6" s="77">
        <v>125037037605.7</v>
      </c>
    </row>
    <row r="7" spans="1:3" ht="16.5">
      <c r="A7" s="75">
        <v>4</v>
      </c>
      <c r="B7" s="76" t="s">
        <v>380</v>
      </c>
      <c r="C7" s="77">
        <v>3025797046.6700001</v>
      </c>
    </row>
    <row r="8" spans="1:3" ht="16.5">
      <c r="A8" s="75">
        <v>5</v>
      </c>
      <c r="B8" s="76" t="s">
        <v>381</v>
      </c>
      <c r="C8" s="77">
        <v>16825508391.99</v>
      </c>
    </row>
    <row r="9" spans="1:3" ht="16.5">
      <c r="A9" s="75">
        <v>6</v>
      </c>
      <c r="B9" s="76" t="s">
        <v>382</v>
      </c>
      <c r="C9" s="77">
        <v>69513133900.539993</v>
      </c>
    </row>
    <row r="10" spans="1:3" ht="16.5">
      <c r="A10" s="75">
        <v>7</v>
      </c>
      <c r="B10" s="76" t="s">
        <v>383</v>
      </c>
      <c r="C10" s="77">
        <v>24987874907.59</v>
      </c>
    </row>
    <row r="11" spans="1:3" ht="16.5">
      <c r="A11" s="75">
        <v>8</v>
      </c>
      <c r="B11" s="76" t="s">
        <v>384</v>
      </c>
      <c r="C11" s="77">
        <v>23943150000</v>
      </c>
    </row>
    <row r="12" spans="1:3" ht="16.5">
      <c r="A12" s="75">
        <v>9</v>
      </c>
      <c r="B12" s="76" t="s">
        <v>385</v>
      </c>
      <c r="C12" s="77">
        <v>116061634844.17999</v>
      </c>
    </row>
    <row r="13" spans="1:3" ht="16.5">
      <c r="A13" s="75">
        <v>10</v>
      </c>
      <c r="B13" s="76" t="s">
        <v>386</v>
      </c>
      <c r="C13" s="77">
        <v>102100201248.42</v>
      </c>
    </row>
    <row r="14" spans="1:3" ht="16.5">
      <c r="A14" s="75">
        <v>11</v>
      </c>
      <c r="B14" s="76" t="s">
        <v>387</v>
      </c>
      <c r="C14" s="77">
        <v>13236092949.91</v>
      </c>
    </row>
    <row r="15" spans="1:3" ht="16.5">
      <c r="A15" s="75">
        <v>12</v>
      </c>
      <c r="B15" s="76" t="s">
        <v>388</v>
      </c>
      <c r="C15" s="77">
        <v>48190150127.260002</v>
      </c>
    </row>
    <row r="16" spans="1:3" ht="16.5">
      <c r="A16" s="75">
        <v>13</v>
      </c>
      <c r="B16" s="76" t="s">
        <v>389</v>
      </c>
      <c r="C16" s="77">
        <v>22376368393.610001</v>
      </c>
    </row>
    <row r="17" spans="1:3" ht="16.5">
      <c r="A17" s="75">
        <v>14</v>
      </c>
      <c r="B17" s="76" t="s">
        <v>390</v>
      </c>
      <c r="C17" s="77">
        <v>12061395495.120001</v>
      </c>
    </row>
    <row r="18" spans="1:3" ht="16.5">
      <c r="A18" s="75">
        <v>15</v>
      </c>
      <c r="B18" s="76" t="s">
        <v>391</v>
      </c>
      <c r="C18" s="77">
        <v>27992839304.52</v>
      </c>
    </row>
    <row r="19" spans="1:3" ht="16.5">
      <c r="A19" s="75">
        <v>16</v>
      </c>
      <c r="B19" s="76" t="s">
        <v>392</v>
      </c>
      <c r="C19" s="77">
        <v>12633534789.870001</v>
      </c>
    </row>
    <row r="20" spans="1:3" ht="16.5">
      <c r="A20" s="75">
        <v>17</v>
      </c>
      <c r="B20" s="76" t="s">
        <v>393</v>
      </c>
      <c r="C20" s="77">
        <v>1612286807.2</v>
      </c>
    </row>
    <row r="21" spans="1:3" ht="16.5">
      <c r="A21" s="75">
        <v>18</v>
      </c>
      <c r="B21" s="76" t="s">
        <v>394</v>
      </c>
      <c r="C21" s="77">
        <v>9831844875.1399994</v>
      </c>
    </row>
    <row r="22" spans="1:3" ht="16.5">
      <c r="A22" s="75">
        <v>19</v>
      </c>
      <c r="B22" s="76" t="s">
        <v>395</v>
      </c>
      <c r="C22" s="77">
        <v>32207008565.09</v>
      </c>
    </row>
    <row r="23" spans="1:3" ht="16.5">
      <c r="A23" s="75">
        <v>20</v>
      </c>
      <c r="B23" s="76" t="s">
        <v>396</v>
      </c>
      <c r="C23" s="77">
        <v>269653436</v>
      </c>
    </row>
    <row r="24" spans="1:3" ht="16.5">
      <c r="A24" s="75">
        <v>21</v>
      </c>
      <c r="B24" s="76" t="s">
        <v>397</v>
      </c>
      <c r="C24" s="77">
        <v>853678192</v>
      </c>
    </row>
    <row r="25" spans="1:3" ht="16.5">
      <c r="A25" s="75">
        <v>22</v>
      </c>
      <c r="B25" s="76" t="s">
        <v>398</v>
      </c>
      <c r="C25" s="77">
        <v>7109873890.7200003</v>
      </c>
    </row>
    <row r="26" spans="1:3" ht="16.5">
      <c r="A26" s="75">
        <v>23</v>
      </c>
      <c r="B26" s="76" t="s">
        <v>399</v>
      </c>
      <c r="C26" s="77">
        <v>22416654388.02</v>
      </c>
    </row>
    <row r="27" spans="1:3" ht="16.5">
      <c r="A27" s="75">
        <v>24</v>
      </c>
      <c r="B27" s="76" t="s">
        <v>400</v>
      </c>
      <c r="C27" s="77">
        <v>278867066559.64001</v>
      </c>
    </row>
    <row r="28" spans="1:3" ht="16.5">
      <c r="A28" s="75">
        <v>25</v>
      </c>
      <c r="B28" s="76" t="s">
        <v>401</v>
      </c>
      <c r="C28" s="77">
        <v>28848544842.82</v>
      </c>
    </row>
    <row r="29" spans="1:3" ht="16.5">
      <c r="A29" s="75">
        <v>26</v>
      </c>
      <c r="B29" s="76" t="s">
        <v>402</v>
      </c>
      <c r="C29" s="77">
        <v>24731746161.25</v>
      </c>
    </row>
    <row r="30" spans="1:3" ht="16.5">
      <c r="A30" s="75">
        <v>27</v>
      </c>
      <c r="B30" s="76" t="s">
        <v>403</v>
      </c>
      <c r="C30" s="77">
        <v>58381996066.07</v>
      </c>
    </row>
    <row r="31" spans="1:3" ht="16.5">
      <c r="A31" s="75">
        <v>28</v>
      </c>
      <c r="B31" s="76" t="s">
        <v>404</v>
      </c>
      <c r="C31" s="77">
        <v>30883178135.700001</v>
      </c>
    </row>
    <row r="32" spans="1:3" ht="16.5">
      <c r="A32" s="75">
        <v>29</v>
      </c>
      <c r="B32" s="76" t="s">
        <v>405</v>
      </c>
      <c r="C32" s="77">
        <v>41400000000</v>
      </c>
    </row>
    <row r="33" spans="1:3" ht="16.5">
      <c r="A33" s="75">
        <v>30</v>
      </c>
      <c r="B33" s="76" t="s">
        <v>406</v>
      </c>
      <c r="C33" s="77">
        <v>19106047344.259998</v>
      </c>
    </row>
    <row r="34" spans="1:3" ht="16.5">
      <c r="A34" s="75">
        <v>31</v>
      </c>
      <c r="B34" s="76" t="s">
        <v>407</v>
      </c>
      <c r="C34" s="77">
        <v>52416334018.769997</v>
      </c>
    </row>
    <row r="35" spans="1:3" ht="16.5">
      <c r="A35" s="75">
        <v>32</v>
      </c>
      <c r="B35" s="76" t="s">
        <v>408</v>
      </c>
      <c r="C35" s="77">
        <v>129549646455</v>
      </c>
    </row>
    <row r="36" spans="1:3" ht="16.5">
      <c r="A36" s="75">
        <v>33</v>
      </c>
      <c r="B36" s="76" t="s">
        <v>409</v>
      </c>
      <c r="C36" s="77">
        <v>5739570055.3999996</v>
      </c>
    </row>
    <row r="37" spans="1:3" ht="16.5">
      <c r="A37" s="75">
        <v>34</v>
      </c>
      <c r="B37" s="76" t="s">
        <v>410</v>
      </c>
      <c r="C37" s="77">
        <v>13883978775.15</v>
      </c>
    </row>
    <row r="38" spans="1:3" ht="16.5">
      <c r="A38" s="75">
        <v>35</v>
      </c>
      <c r="B38" s="76" t="s">
        <v>411</v>
      </c>
      <c r="C38" s="77">
        <v>1122635101.6600001</v>
      </c>
    </row>
    <row r="39" spans="1:3" ht="16.5">
      <c r="A39" s="75">
        <v>36</v>
      </c>
      <c r="B39" s="76" t="s">
        <v>412</v>
      </c>
      <c r="C39" s="77">
        <v>28217646668.060001</v>
      </c>
    </row>
    <row r="40" spans="1:3" ht="16.5">
      <c r="A40" s="75">
        <v>37</v>
      </c>
      <c r="B40" s="76" t="s">
        <v>413</v>
      </c>
      <c r="C40" s="77">
        <v>84324102643.490005</v>
      </c>
    </row>
    <row r="41" spans="1:3" ht="16.5">
      <c r="A41" s="58"/>
      <c r="B41" s="58"/>
      <c r="C41" s="78">
        <v>1537471452022.3799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6" sqref="B6"/>
    </sheetView>
  </sheetViews>
  <sheetFormatPr defaultRowHeight="12.75"/>
  <cols>
    <col min="1" max="1" width="32.7109375" customWidth="1"/>
    <col min="2" max="2" width="30.85546875" customWidth="1"/>
  </cols>
  <sheetData>
    <row r="1" spans="1:2" ht="14.25">
      <c r="A1" s="58" t="s">
        <v>414</v>
      </c>
      <c r="B1" s="58"/>
    </row>
    <row r="2" spans="1:2" ht="14.25">
      <c r="A2" s="58" t="s">
        <v>415</v>
      </c>
      <c r="B2" s="58"/>
    </row>
    <row r="3" spans="1:2">
      <c r="A3" s="58" t="s">
        <v>416</v>
      </c>
      <c r="B3" s="58"/>
    </row>
    <row r="4" spans="1:2" ht="15">
      <c r="A4" s="59" t="s">
        <v>417</v>
      </c>
      <c r="B4" s="58" t="s">
        <v>418</v>
      </c>
    </row>
    <row r="5" spans="1:2">
      <c r="A5" s="58" t="s">
        <v>419</v>
      </c>
      <c r="B5" s="79">
        <f>25126070685.1/1000</f>
        <v>25126070.685099997</v>
      </c>
    </row>
    <row r="6" spans="1:2">
      <c r="A6" s="58" t="s">
        <v>420</v>
      </c>
      <c r="B6" s="79">
        <v>26443259639.889999</v>
      </c>
    </row>
    <row r="7" spans="1:2">
      <c r="A7" s="58" t="s">
        <v>421</v>
      </c>
      <c r="B7" s="79">
        <v>81756010209.949997</v>
      </c>
    </row>
    <row r="8" spans="1:2">
      <c r="A8" s="58" t="s">
        <v>422</v>
      </c>
      <c r="B8" s="79">
        <v>2876176930.0300002</v>
      </c>
    </row>
    <row r="9" spans="1:2">
      <c r="A9" s="58" t="s">
        <v>423</v>
      </c>
      <c r="B9" s="79">
        <v>27999814811.91</v>
      </c>
    </row>
    <row r="10" spans="1:2">
      <c r="A10" s="58" t="s">
        <v>424</v>
      </c>
      <c r="B10" s="79">
        <v>91681863473.289993</v>
      </c>
    </row>
    <row r="11" spans="1:2">
      <c r="A11" s="58" t="s">
        <v>425</v>
      </c>
      <c r="B11" s="79">
        <v>17772056428.889999</v>
      </c>
    </row>
    <row r="12" spans="1:2">
      <c r="A12" s="58" t="s">
        <v>426</v>
      </c>
      <c r="B12" s="79">
        <v>22302790000</v>
      </c>
    </row>
    <row r="13" spans="1:2">
      <c r="A13" s="58" t="s">
        <v>427</v>
      </c>
      <c r="B13" s="79">
        <v>107342898378.22</v>
      </c>
    </row>
    <row r="14" spans="1:2">
      <c r="A14" s="58" t="s">
        <v>428</v>
      </c>
      <c r="B14" s="79">
        <v>211953209702.67999</v>
      </c>
    </row>
    <row r="15" spans="1:2">
      <c r="A15" s="58" t="s">
        <v>429</v>
      </c>
      <c r="B15" s="79">
        <v>6954978600.1300001</v>
      </c>
    </row>
    <row r="16" spans="1:2">
      <c r="A16" s="58" t="s">
        <v>430</v>
      </c>
      <c r="B16" s="79">
        <v>40049999265.5</v>
      </c>
    </row>
    <row r="17" spans="1:2">
      <c r="A17" s="58" t="s">
        <v>431</v>
      </c>
      <c r="B17" s="79">
        <v>30460634167.790001</v>
      </c>
    </row>
    <row r="18" spans="1:2">
      <c r="A18" s="58" t="s">
        <v>432</v>
      </c>
      <c r="B18" s="79">
        <v>22625689450.240002</v>
      </c>
    </row>
    <row r="19" spans="1:2">
      <c r="A19" s="58" t="s">
        <v>433</v>
      </c>
      <c r="B19" s="79">
        <v>29591442971.689999</v>
      </c>
    </row>
    <row r="20" spans="1:2">
      <c r="A20" s="58" t="s">
        <v>434</v>
      </c>
      <c r="B20" s="79">
        <v>28946448914.259998</v>
      </c>
    </row>
    <row r="21" spans="1:2">
      <c r="A21" s="58" t="s">
        <v>435</v>
      </c>
      <c r="B21" s="79">
        <v>1569942087.01</v>
      </c>
    </row>
    <row r="22" spans="1:2">
      <c r="A22" s="58" t="s">
        <v>436</v>
      </c>
      <c r="B22" s="79">
        <v>16683751594.41</v>
      </c>
    </row>
    <row r="23" spans="1:2">
      <c r="A23" s="58" t="s">
        <v>437</v>
      </c>
      <c r="B23" s="79">
        <v>31423625015.470001</v>
      </c>
    </row>
    <row r="24" spans="1:2">
      <c r="A24" s="58" t="s">
        <v>438</v>
      </c>
      <c r="B24" s="79">
        <v>586698899.55999994</v>
      </c>
    </row>
    <row r="25" spans="1:2">
      <c r="A25" s="58" t="s">
        <v>439</v>
      </c>
      <c r="B25" s="79">
        <v>17271445525.150002</v>
      </c>
    </row>
    <row r="26" spans="1:2">
      <c r="A26" s="58" t="s">
        <v>440</v>
      </c>
      <c r="B26" s="79">
        <v>10304743606.4</v>
      </c>
    </row>
    <row r="27" spans="1:2">
      <c r="A27" s="58" t="s">
        <v>441</v>
      </c>
      <c r="B27" s="79">
        <v>22147544002.66</v>
      </c>
    </row>
    <row r="28" spans="1:2">
      <c r="A28" s="58" t="s">
        <v>442</v>
      </c>
      <c r="B28" s="79">
        <v>268065018273.51001</v>
      </c>
    </row>
    <row r="29" spans="1:2">
      <c r="A29" s="58" t="s">
        <v>443</v>
      </c>
      <c r="B29" s="79">
        <v>34525700406.599998</v>
      </c>
    </row>
    <row r="30" spans="1:2">
      <c r="A30" s="58" t="s">
        <v>444</v>
      </c>
      <c r="B30" s="79">
        <v>23454536266.470001</v>
      </c>
    </row>
    <row r="31" spans="1:2">
      <c r="A31" s="58" t="s">
        <v>445</v>
      </c>
      <c r="B31" s="79">
        <v>70193522583.020004</v>
      </c>
    </row>
    <row r="32" spans="1:2">
      <c r="A32" s="58" t="s">
        <v>446</v>
      </c>
      <c r="B32" s="79">
        <v>19267663799.939999</v>
      </c>
    </row>
    <row r="33" spans="1:2">
      <c r="A33" s="58" t="s">
        <v>447</v>
      </c>
      <c r="B33" s="79">
        <v>37820826433.650002</v>
      </c>
    </row>
    <row r="34" spans="1:2">
      <c r="A34" s="58" t="s">
        <v>448</v>
      </c>
      <c r="B34" s="79">
        <v>12912635048.75</v>
      </c>
    </row>
    <row r="35" spans="1:2">
      <c r="A35" s="58" t="s">
        <v>449</v>
      </c>
      <c r="B35" s="79">
        <v>78415069864.039993</v>
      </c>
    </row>
    <row r="36" spans="1:2">
      <c r="A36" s="58" t="s">
        <v>450</v>
      </c>
      <c r="B36" s="79">
        <v>91757565261.770004</v>
      </c>
    </row>
    <row r="37" spans="1:2">
      <c r="A37" s="58" t="s">
        <v>451</v>
      </c>
      <c r="B37" s="79">
        <v>7650119372.3599997</v>
      </c>
    </row>
    <row r="38" spans="1:2">
      <c r="A38" s="58" t="s">
        <v>452</v>
      </c>
      <c r="B38" s="79">
        <v>14395296518.42</v>
      </c>
    </row>
    <row r="39" spans="1:2">
      <c r="A39" s="58" t="s">
        <v>453</v>
      </c>
      <c r="B39" s="79">
        <v>1638440289.3599999</v>
      </c>
    </row>
    <row r="40" spans="1:2">
      <c r="A40" s="58" t="s">
        <v>454</v>
      </c>
      <c r="B40" s="79">
        <v>11072043395.459999</v>
      </c>
    </row>
    <row r="41" spans="1:2">
      <c r="A41" s="58" t="s">
        <v>455</v>
      </c>
      <c r="B41" s="79">
        <v>110139173152.78999</v>
      </c>
    </row>
    <row r="42" spans="1:2">
      <c r="A42" s="80" t="s">
        <v>456</v>
      </c>
      <c r="B42" s="81">
        <v>1655178705026.3701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E10" sqref="E10"/>
    </sheetView>
  </sheetViews>
  <sheetFormatPr defaultRowHeight="12.75"/>
  <cols>
    <col min="2" max="2" width="23.5703125" customWidth="1"/>
    <col min="3" max="3" width="26.42578125" customWidth="1"/>
  </cols>
  <sheetData>
    <row r="1" spans="1:3" ht="14.25">
      <c r="A1" s="58" t="s">
        <v>414</v>
      </c>
      <c r="B1" s="58"/>
      <c r="C1" s="58"/>
    </row>
    <row r="2" spans="1:3" ht="14.25">
      <c r="A2" s="58"/>
      <c r="B2" s="58" t="s">
        <v>457</v>
      </c>
      <c r="C2" s="58"/>
    </row>
    <row r="3" spans="1:3">
      <c r="A3" s="58"/>
      <c r="B3" s="58" t="s">
        <v>416</v>
      </c>
      <c r="C3" s="58"/>
    </row>
    <row r="4" spans="1:3" ht="15">
      <c r="A4" s="59" t="s">
        <v>265</v>
      </c>
      <c r="B4" s="59" t="s">
        <v>417</v>
      </c>
      <c r="C4" s="58" t="s">
        <v>418</v>
      </c>
    </row>
    <row r="5" spans="1:3" ht="15">
      <c r="A5" s="82">
        <v>1</v>
      </c>
      <c r="B5" s="59" t="s">
        <v>458</v>
      </c>
      <c r="C5" s="83">
        <v>33530526404.799999</v>
      </c>
    </row>
    <row r="6" spans="1:3" ht="15">
      <c r="A6" s="82">
        <v>2</v>
      </c>
      <c r="B6" s="59" t="s">
        <v>459</v>
      </c>
      <c r="C6" s="83">
        <v>47201622579.959999</v>
      </c>
    </row>
    <row r="7" spans="1:3" ht="15">
      <c r="A7" s="82">
        <v>3</v>
      </c>
      <c r="B7" s="58" t="s">
        <v>460</v>
      </c>
      <c r="C7" s="83">
        <v>147575744158.56</v>
      </c>
    </row>
    <row r="8" spans="1:3" ht="15">
      <c r="A8" s="82">
        <v>4</v>
      </c>
      <c r="B8" s="59" t="s">
        <v>461</v>
      </c>
      <c r="C8" s="83">
        <v>3575774874.9400001</v>
      </c>
    </row>
    <row r="9" spans="1:3" ht="15">
      <c r="A9" s="82">
        <v>5</v>
      </c>
      <c r="B9" s="59" t="s">
        <v>462</v>
      </c>
      <c r="C9" s="83">
        <v>57652771752.739998</v>
      </c>
    </row>
    <row r="10" spans="1:3" ht="15">
      <c r="A10" s="82">
        <v>6</v>
      </c>
      <c r="B10" s="59" t="s">
        <v>463</v>
      </c>
      <c r="C10" s="83">
        <v>103374234640.82001</v>
      </c>
    </row>
    <row r="11" spans="1:3" ht="15">
      <c r="A11" s="82">
        <v>7</v>
      </c>
      <c r="B11" s="59" t="s">
        <v>464</v>
      </c>
      <c r="C11" s="83">
        <v>39944214752.449997</v>
      </c>
    </row>
    <row r="12" spans="1:3" ht="15">
      <c r="A12" s="82">
        <v>8</v>
      </c>
      <c r="B12" s="59" t="s">
        <v>465</v>
      </c>
      <c r="C12" s="83">
        <v>22338730000</v>
      </c>
    </row>
    <row r="13" spans="1:3" ht="15">
      <c r="A13" s="82">
        <v>9</v>
      </c>
      <c r="B13" s="59" t="s">
        <v>466</v>
      </c>
      <c r="C13" s="83">
        <v>115522252057.75999</v>
      </c>
    </row>
    <row r="14" spans="1:3" ht="15">
      <c r="A14" s="82">
        <v>10</v>
      </c>
      <c r="B14" s="59" t="s">
        <v>467</v>
      </c>
      <c r="C14" s="83">
        <v>320605705560.12</v>
      </c>
    </row>
    <row r="15" spans="1:3" ht="15">
      <c r="A15" s="82">
        <v>11</v>
      </c>
      <c r="B15" s="59" t="s">
        <v>468</v>
      </c>
      <c r="C15" s="83">
        <v>34168940626.650002</v>
      </c>
    </row>
    <row r="16" spans="1:3" ht="15">
      <c r="A16" s="82">
        <v>12</v>
      </c>
      <c r="B16" s="59" t="s">
        <v>469</v>
      </c>
      <c r="C16" s="83">
        <v>46289079475.93</v>
      </c>
    </row>
    <row r="17" spans="1:3" ht="15">
      <c r="A17" s="82">
        <v>13</v>
      </c>
      <c r="B17" s="59" t="s">
        <v>470</v>
      </c>
      <c r="C17" s="83">
        <v>52564975851.050003</v>
      </c>
    </row>
    <row r="18" spans="1:3" ht="15">
      <c r="A18" s="82">
        <v>14</v>
      </c>
      <c r="B18" s="59" t="s">
        <v>471</v>
      </c>
      <c r="C18" s="83">
        <v>37550234882.489998</v>
      </c>
    </row>
    <row r="19" spans="1:3" ht="15">
      <c r="A19" s="82">
        <v>15</v>
      </c>
      <c r="B19" s="59" t="s">
        <v>472</v>
      </c>
      <c r="C19" s="83">
        <v>53454395426.580002</v>
      </c>
    </row>
    <row r="20" spans="1:3" ht="15">
      <c r="A20" s="82">
        <v>16</v>
      </c>
      <c r="B20" s="59" t="s">
        <v>473</v>
      </c>
      <c r="C20" s="83">
        <v>71743513593.940002</v>
      </c>
    </row>
    <row r="21" spans="1:3" ht="15">
      <c r="A21" s="82">
        <v>17</v>
      </c>
      <c r="B21" s="59" t="s">
        <v>474</v>
      </c>
      <c r="C21" s="83">
        <v>22194825541.330002</v>
      </c>
    </row>
    <row r="22" spans="1:3" ht="15">
      <c r="A22" s="82">
        <v>18</v>
      </c>
      <c r="B22" s="59" t="s">
        <v>475</v>
      </c>
      <c r="C22" s="83">
        <v>49847912415.07</v>
      </c>
    </row>
    <row r="23" spans="1:3" ht="15">
      <c r="A23" s="82">
        <v>19</v>
      </c>
      <c r="B23" s="59" t="s">
        <v>476</v>
      </c>
      <c r="C23" s="83">
        <v>65007329454.769997</v>
      </c>
    </row>
    <row r="24" spans="1:3" ht="15">
      <c r="A24" s="82">
        <v>20</v>
      </c>
      <c r="B24" s="59" t="s">
        <v>477</v>
      </c>
      <c r="C24" s="83">
        <v>11495034109.559999</v>
      </c>
    </row>
    <row r="25" spans="1:3" ht="15">
      <c r="A25" s="82">
        <v>21</v>
      </c>
      <c r="B25" s="59" t="s">
        <v>478</v>
      </c>
      <c r="C25" s="83">
        <v>63793338564.489998</v>
      </c>
    </row>
    <row r="26" spans="1:3" ht="15">
      <c r="A26" s="82">
        <v>22</v>
      </c>
      <c r="B26" s="59" t="s">
        <v>479</v>
      </c>
      <c r="C26" s="83">
        <v>42034626226.839996</v>
      </c>
    </row>
    <row r="27" spans="1:3" ht="15">
      <c r="A27" s="82">
        <v>23</v>
      </c>
      <c r="B27" s="59" t="s">
        <v>480</v>
      </c>
      <c r="C27" s="83">
        <v>31966815195.18</v>
      </c>
    </row>
    <row r="28" spans="1:3" ht="15">
      <c r="A28" s="82">
        <v>24</v>
      </c>
      <c r="B28" s="59" t="s">
        <v>481</v>
      </c>
      <c r="C28" s="83">
        <v>218538866537.98999</v>
      </c>
    </row>
    <row r="29" spans="1:3" ht="15">
      <c r="A29" s="82">
        <v>25</v>
      </c>
      <c r="B29" s="59" t="s">
        <v>482</v>
      </c>
      <c r="C29" s="83">
        <v>40557054662.419998</v>
      </c>
    </row>
    <row r="30" spans="1:3" ht="15">
      <c r="A30" s="82">
        <v>26</v>
      </c>
      <c r="B30" s="59" t="s">
        <v>483</v>
      </c>
      <c r="C30" s="83">
        <v>21501786900.470001</v>
      </c>
    </row>
    <row r="31" spans="1:3" ht="15">
      <c r="A31" s="82">
        <v>27</v>
      </c>
      <c r="B31" s="59" t="s">
        <v>484</v>
      </c>
      <c r="C31" s="83">
        <v>75921433395.589996</v>
      </c>
    </row>
    <row r="32" spans="1:3" ht="15">
      <c r="A32" s="82">
        <v>28</v>
      </c>
      <c r="B32" s="59" t="s">
        <v>485</v>
      </c>
      <c r="C32" s="83">
        <v>26647789528.580002</v>
      </c>
    </row>
    <row r="33" spans="1:3" ht="15">
      <c r="A33" s="82">
        <v>29</v>
      </c>
      <c r="B33" s="59" t="s">
        <v>486</v>
      </c>
      <c r="C33" s="83">
        <v>144699560798.75</v>
      </c>
    </row>
    <row r="34" spans="1:3" ht="15">
      <c r="A34" s="82">
        <v>30</v>
      </c>
      <c r="B34" s="59" t="s">
        <v>487</v>
      </c>
      <c r="C34" s="83">
        <v>47437006181.970001</v>
      </c>
    </row>
    <row r="35" spans="1:3" ht="15">
      <c r="A35" s="82">
        <v>31</v>
      </c>
      <c r="B35" s="59" t="s">
        <v>488</v>
      </c>
      <c r="C35" s="83">
        <v>96204851687.470001</v>
      </c>
    </row>
    <row r="36" spans="1:3" ht="15">
      <c r="A36" s="82">
        <v>32</v>
      </c>
      <c r="B36" s="59" t="s">
        <v>489</v>
      </c>
      <c r="C36" s="83">
        <v>134966595276.75999</v>
      </c>
    </row>
    <row r="37" spans="1:3" ht="15">
      <c r="A37" s="82">
        <v>33</v>
      </c>
      <c r="B37" s="59" t="s">
        <v>490</v>
      </c>
      <c r="C37" s="83">
        <v>11658206030.82</v>
      </c>
    </row>
    <row r="38" spans="1:3" ht="15">
      <c r="A38" s="82">
        <v>34</v>
      </c>
      <c r="B38" s="59" t="s">
        <v>491</v>
      </c>
      <c r="C38" s="83">
        <v>27646234687.080002</v>
      </c>
    </row>
    <row r="39" spans="1:3" ht="15">
      <c r="A39" s="82">
        <v>35</v>
      </c>
      <c r="B39" s="59" t="s">
        <v>492</v>
      </c>
      <c r="C39" s="83">
        <v>3867455411.9000001</v>
      </c>
    </row>
    <row r="40" spans="1:3" ht="15">
      <c r="A40" s="82">
        <v>36</v>
      </c>
      <c r="B40" s="59" t="s">
        <v>493</v>
      </c>
      <c r="C40" s="83">
        <v>46280694674.279999</v>
      </c>
    </row>
    <row r="41" spans="1:3" ht="15">
      <c r="A41" s="82">
        <v>37</v>
      </c>
      <c r="B41" s="59" t="s">
        <v>494</v>
      </c>
      <c r="C41" s="83">
        <v>133900288428.2</v>
      </c>
    </row>
    <row r="42" spans="1:3" ht="15">
      <c r="A42" s="58"/>
      <c r="B42" s="59" t="s">
        <v>317</v>
      </c>
      <c r="C42" s="64">
        <v>2503260422348.3101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0" zoomScale="120" zoomScaleNormal="120" workbookViewId="0">
      <selection activeCell="D11" sqref="D11"/>
    </sheetView>
  </sheetViews>
  <sheetFormatPr defaultRowHeight="15"/>
  <cols>
    <col min="1" max="1" width="9.140625" style="18"/>
    <col min="2" max="2" width="22.5703125" style="18" customWidth="1"/>
    <col min="3" max="3" width="32.7109375" style="18" customWidth="1"/>
    <col min="4" max="4" width="25.5703125" style="18" customWidth="1"/>
    <col min="5" max="5" width="29.140625" style="18" customWidth="1"/>
    <col min="6" max="6" width="9.140625" style="18"/>
    <col min="7" max="7" width="17.140625" style="18" customWidth="1"/>
    <col min="8" max="8" width="12.42578125" style="18" customWidth="1"/>
    <col min="9" max="9" width="0.140625" style="18" hidden="1" customWidth="1"/>
    <col min="10" max="10" width="14.85546875" style="18" customWidth="1"/>
    <col min="11" max="16384" width="9.140625" style="18"/>
  </cols>
  <sheetData>
    <row r="1" spans="1:9" ht="38.25" customHeight="1">
      <c r="A1" s="167" t="s">
        <v>141</v>
      </c>
      <c r="B1" s="167"/>
      <c r="C1" s="167"/>
      <c r="D1" s="17"/>
      <c r="E1" s="17"/>
      <c r="F1" s="17"/>
      <c r="G1" s="17"/>
      <c r="H1" s="17"/>
      <c r="I1" s="17"/>
    </row>
    <row r="2" spans="1:9">
      <c r="A2" s="168" t="s">
        <v>88</v>
      </c>
      <c r="B2" s="168"/>
      <c r="C2" s="168"/>
      <c r="D2" s="17"/>
      <c r="E2" s="17"/>
      <c r="F2" s="17"/>
      <c r="G2" s="17"/>
      <c r="H2" s="17"/>
    </row>
    <row r="3" spans="1:9">
      <c r="A3" s="19" t="s">
        <v>89</v>
      </c>
      <c r="B3" s="19" t="s">
        <v>90</v>
      </c>
      <c r="C3" s="19" t="s">
        <v>91</v>
      </c>
      <c r="D3" s="19" t="s">
        <v>134</v>
      </c>
      <c r="E3" s="19" t="s">
        <v>135</v>
      </c>
      <c r="F3" s="20"/>
      <c r="G3" s="20"/>
      <c r="H3" s="20"/>
    </row>
    <row r="4" spans="1:9">
      <c r="A4" s="21">
        <v>1</v>
      </c>
      <c r="B4" s="21" t="s">
        <v>92</v>
      </c>
      <c r="C4" s="22">
        <v>53525312006.519997</v>
      </c>
      <c r="D4" s="26">
        <f>C4/C$41*100</f>
        <v>1.8091992402006454</v>
      </c>
      <c r="E4" s="26">
        <f>C4/C$43*100</f>
        <v>0.38186779637262364</v>
      </c>
    </row>
    <row r="5" spans="1:9">
      <c r="A5" s="21">
        <v>2</v>
      </c>
      <c r="B5" s="21" t="s">
        <v>93</v>
      </c>
      <c r="C5" s="22">
        <v>62157535395.459999</v>
      </c>
      <c r="D5" s="26">
        <f t="shared" ref="D5:D41" si="0">C5/C$41*100</f>
        <v>2.1009754374997871</v>
      </c>
      <c r="E5" s="26">
        <f t="shared" ref="E5:E43" si="1">C5/C$43*100</f>
        <v>0.4434530165191069</v>
      </c>
    </row>
    <row r="6" spans="1:9">
      <c r="A6" s="21">
        <v>3</v>
      </c>
      <c r="B6" s="21" t="s">
        <v>94</v>
      </c>
      <c r="C6" s="22">
        <v>155431513524.26999</v>
      </c>
      <c r="D6" s="26">
        <f t="shared" si="0"/>
        <v>5.253712040708729</v>
      </c>
      <c r="E6" s="26">
        <f t="shared" si="1"/>
        <v>1.1089013278268156</v>
      </c>
    </row>
    <row r="7" spans="1:9">
      <c r="A7" s="21">
        <v>4</v>
      </c>
      <c r="B7" s="21" t="s">
        <v>95</v>
      </c>
      <c r="C7" s="22">
        <v>3993892365.1300001</v>
      </c>
      <c r="D7" s="26">
        <f t="shared" si="0"/>
        <v>0.13499682228019849</v>
      </c>
      <c r="E7" s="26">
        <f t="shared" si="1"/>
        <v>2.8493787691248947E-2</v>
      </c>
    </row>
    <row r="8" spans="1:9">
      <c r="A8" s="21">
        <v>5</v>
      </c>
      <c r="B8" s="21" t="s">
        <v>96</v>
      </c>
      <c r="C8" s="22">
        <v>69988356863.979996</v>
      </c>
      <c r="D8" s="26">
        <f t="shared" si="0"/>
        <v>2.3656635956793699</v>
      </c>
      <c r="E8" s="26">
        <f t="shared" si="1"/>
        <v>0.4993207625605855</v>
      </c>
    </row>
    <row r="9" spans="1:9">
      <c r="A9" s="21">
        <v>6</v>
      </c>
      <c r="B9" s="21" t="s">
        <v>97</v>
      </c>
      <c r="C9" s="22">
        <v>140177083911.42001</v>
      </c>
      <c r="D9" s="26">
        <f t="shared" si="0"/>
        <v>4.7380998671281134</v>
      </c>
      <c r="E9" s="26">
        <f t="shared" si="1"/>
        <v>1.000071034217864</v>
      </c>
    </row>
    <row r="10" spans="1:9">
      <c r="A10" s="21">
        <v>7</v>
      </c>
      <c r="B10" s="21" t="s">
        <v>98</v>
      </c>
      <c r="C10" s="22">
        <v>63526706066.010002</v>
      </c>
      <c r="D10" s="26">
        <f t="shared" si="0"/>
        <v>2.147254523861065</v>
      </c>
      <c r="E10" s="26">
        <f t="shared" si="1"/>
        <v>0.45322114616134551</v>
      </c>
    </row>
    <row r="11" spans="1:9">
      <c r="A11" s="21">
        <v>8</v>
      </c>
      <c r="B11" s="21" t="s">
        <v>99</v>
      </c>
      <c r="C11" s="22">
        <v>30929430222.099998</v>
      </c>
      <c r="D11" s="26">
        <f t="shared" si="0"/>
        <v>1.0454399901647642</v>
      </c>
      <c r="E11" s="26">
        <f t="shared" si="1"/>
        <v>0.220661083872532</v>
      </c>
    </row>
    <row r="12" spans="1:9">
      <c r="A12" s="21">
        <v>9</v>
      </c>
      <c r="B12" s="21" t="s">
        <v>100</v>
      </c>
      <c r="C12" s="22">
        <v>128142093128.98</v>
      </c>
      <c r="D12" s="26">
        <f t="shared" si="0"/>
        <v>4.3313073541436031</v>
      </c>
      <c r="E12" s="26">
        <f t="shared" si="1"/>
        <v>0.91420931315222342</v>
      </c>
    </row>
    <row r="13" spans="1:9">
      <c r="A13" s="21">
        <v>10</v>
      </c>
      <c r="B13" s="21" t="s">
        <v>101</v>
      </c>
      <c r="C13" s="22">
        <v>241231439060.79001</v>
      </c>
      <c r="D13" s="26">
        <f t="shared" si="0"/>
        <v>8.1538195649962155</v>
      </c>
      <c r="E13" s="26">
        <f t="shared" si="1"/>
        <v>1.7210272037035419</v>
      </c>
    </row>
    <row r="14" spans="1:9">
      <c r="A14" s="21">
        <v>11</v>
      </c>
      <c r="B14" s="21" t="s">
        <v>102</v>
      </c>
      <c r="C14" s="22">
        <v>28057144823.57</v>
      </c>
      <c r="D14" s="26">
        <f t="shared" si="0"/>
        <v>0.9483543989583666</v>
      </c>
      <c r="E14" s="26">
        <f t="shared" si="1"/>
        <v>0.20016922208653615</v>
      </c>
    </row>
    <row r="15" spans="1:9">
      <c r="A15" s="21">
        <v>12</v>
      </c>
      <c r="B15" s="21" t="s">
        <v>103</v>
      </c>
      <c r="C15" s="22">
        <v>45091949113.970001</v>
      </c>
      <c r="D15" s="26">
        <f t="shared" si="0"/>
        <v>1.5241446900155065</v>
      </c>
      <c r="E15" s="26">
        <f t="shared" si="1"/>
        <v>0.32170131470136432</v>
      </c>
    </row>
    <row r="16" spans="1:9">
      <c r="A16" s="21">
        <v>13</v>
      </c>
      <c r="B16" s="21" t="s">
        <v>104</v>
      </c>
      <c r="C16" s="22">
        <v>85049678107.889999</v>
      </c>
      <c r="D16" s="26">
        <f t="shared" si="0"/>
        <v>2.8747485487494346</v>
      </c>
      <c r="E16" s="26">
        <f t="shared" si="1"/>
        <v>0.60677335532961985</v>
      </c>
    </row>
    <row r="17" spans="1:5">
      <c r="A17" s="21">
        <v>14</v>
      </c>
      <c r="B17" s="21" t="s">
        <v>105</v>
      </c>
      <c r="C17" s="22">
        <v>48417542411.949997</v>
      </c>
      <c r="D17" s="26">
        <f t="shared" si="0"/>
        <v>1.6365524582726794</v>
      </c>
      <c r="E17" s="26">
        <f t="shared" si="1"/>
        <v>0.34542722935229608</v>
      </c>
    </row>
    <row r="18" spans="1:5">
      <c r="A18" s="21">
        <v>15</v>
      </c>
      <c r="B18" s="21" t="s">
        <v>106</v>
      </c>
      <c r="C18" s="22">
        <v>48312227448.910004</v>
      </c>
      <c r="D18" s="26">
        <f t="shared" si="0"/>
        <v>1.632992726550041</v>
      </c>
      <c r="E18" s="26">
        <f t="shared" si="1"/>
        <v>0.34467587655576781</v>
      </c>
    </row>
    <row r="19" spans="1:5">
      <c r="A19" s="21">
        <v>16</v>
      </c>
      <c r="B19" s="21" t="s">
        <v>107</v>
      </c>
      <c r="C19" s="22">
        <v>93267764679.139999</v>
      </c>
      <c r="D19" s="26">
        <f t="shared" si="0"/>
        <v>3.1525265835378637</v>
      </c>
      <c r="E19" s="26">
        <f t="shared" si="1"/>
        <v>0.66540398244264665</v>
      </c>
    </row>
    <row r="20" spans="1:5">
      <c r="A20" s="21">
        <v>17</v>
      </c>
      <c r="B20" s="21" t="s">
        <v>108</v>
      </c>
      <c r="C20" s="22">
        <v>19005549048.549999</v>
      </c>
      <c r="D20" s="26">
        <f t="shared" si="0"/>
        <v>0.64240307266297281</v>
      </c>
      <c r="E20" s="26">
        <f t="shared" si="1"/>
        <v>0.13559205657946546</v>
      </c>
    </row>
    <row r="21" spans="1:5">
      <c r="A21" s="21">
        <v>18</v>
      </c>
      <c r="B21" s="21" t="s">
        <v>109</v>
      </c>
      <c r="C21" s="22">
        <v>63267471968.43</v>
      </c>
      <c r="D21" s="26">
        <f t="shared" si="0"/>
        <v>2.1384921997419881</v>
      </c>
      <c r="E21" s="26">
        <f t="shared" si="1"/>
        <v>0.45137168186349214</v>
      </c>
    </row>
    <row r="22" spans="1:5">
      <c r="A22" s="21">
        <v>19</v>
      </c>
      <c r="B22" s="21" t="s">
        <v>110</v>
      </c>
      <c r="C22" s="22">
        <v>93715181155.050003</v>
      </c>
      <c r="D22" s="26">
        <f t="shared" si="0"/>
        <v>3.1676496256636342</v>
      </c>
      <c r="E22" s="26">
        <f t="shared" si="1"/>
        <v>0.66859600388655227</v>
      </c>
    </row>
    <row r="23" spans="1:5">
      <c r="A23" s="21">
        <v>20</v>
      </c>
      <c r="B23" s="21" t="s">
        <v>111</v>
      </c>
      <c r="C23" s="22">
        <v>21449608359</v>
      </c>
      <c r="D23" s="26">
        <f t="shared" si="0"/>
        <v>0.72501427251796535</v>
      </c>
      <c r="E23" s="26">
        <f t="shared" si="1"/>
        <v>0.15302880768092281</v>
      </c>
    </row>
    <row r="24" spans="1:5">
      <c r="A24" s="21">
        <v>21</v>
      </c>
      <c r="B24" s="21" t="s">
        <v>112</v>
      </c>
      <c r="C24" s="22">
        <v>20650989926.98</v>
      </c>
      <c r="D24" s="26">
        <f t="shared" si="0"/>
        <v>0.69802031757857486</v>
      </c>
      <c r="E24" s="26">
        <f t="shared" si="1"/>
        <v>0.1473311919296893</v>
      </c>
    </row>
    <row r="25" spans="1:5">
      <c r="A25" s="21">
        <v>22</v>
      </c>
      <c r="B25" s="21" t="s">
        <v>113</v>
      </c>
      <c r="C25" s="22">
        <v>71381258449.389999</v>
      </c>
      <c r="D25" s="26">
        <f t="shared" si="0"/>
        <v>2.4127448063352008</v>
      </c>
      <c r="E25" s="26">
        <f t="shared" si="1"/>
        <v>0.50925819662766125</v>
      </c>
    </row>
    <row r="26" spans="1:5">
      <c r="A26" s="21">
        <v>23</v>
      </c>
      <c r="B26" s="21" t="s">
        <v>114</v>
      </c>
      <c r="C26" s="22">
        <v>38136723517.239998</v>
      </c>
      <c r="D26" s="26">
        <f t="shared" si="0"/>
        <v>1.2890523870786232</v>
      </c>
      <c r="E26" s="26">
        <f t="shared" si="1"/>
        <v>0.27208036767028071</v>
      </c>
    </row>
    <row r="27" spans="1:5">
      <c r="A27" s="21">
        <v>24</v>
      </c>
      <c r="B27" s="21" t="s">
        <v>115</v>
      </c>
      <c r="C27" s="22">
        <v>311755801825.03998</v>
      </c>
      <c r="D27" s="26">
        <f t="shared" si="0"/>
        <v>10.537600597663031</v>
      </c>
      <c r="E27" s="26">
        <f t="shared" si="1"/>
        <v>2.2241720148180879</v>
      </c>
    </row>
    <row r="28" spans="1:5">
      <c r="A28" s="21">
        <v>25</v>
      </c>
      <c r="B28" s="21" t="s">
        <v>116</v>
      </c>
      <c r="C28" s="22">
        <v>59033751798.5</v>
      </c>
      <c r="D28" s="26">
        <f t="shared" si="0"/>
        <v>1.9953890018806382</v>
      </c>
      <c r="E28" s="26">
        <f t="shared" si="1"/>
        <v>0.42116688097316635</v>
      </c>
    </row>
    <row r="29" spans="1:5">
      <c r="A29" s="21">
        <v>26</v>
      </c>
      <c r="B29" s="21" t="s">
        <v>117</v>
      </c>
      <c r="C29" s="22">
        <v>31984093598.830002</v>
      </c>
      <c r="D29" s="26">
        <f t="shared" si="0"/>
        <v>1.0810884732528205</v>
      </c>
      <c r="E29" s="26">
        <f t="shared" si="1"/>
        <v>0.2281854114194268</v>
      </c>
    </row>
    <row r="30" spans="1:5">
      <c r="A30" s="21">
        <v>27</v>
      </c>
      <c r="B30" s="21" t="s">
        <v>118</v>
      </c>
      <c r="C30" s="22">
        <v>75921433395.589996</v>
      </c>
      <c r="D30" s="26">
        <f t="shared" si="0"/>
        <v>2.5662064258030606</v>
      </c>
      <c r="E30" s="26">
        <f t="shared" si="1"/>
        <v>0.54164935021197669</v>
      </c>
    </row>
    <row r="31" spans="1:5">
      <c r="A31" s="21">
        <v>28</v>
      </c>
      <c r="B31" s="21" t="s">
        <v>119</v>
      </c>
      <c r="C31" s="22">
        <v>53159719890.949997</v>
      </c>
      <c r="D31" s="26">
        <f t="shared" si="0"/>
        <v>1.796841928250142</v>
      </c>
      <c r="E31" s="26">
        <f t="shared" si="1"/>
        <v>0.37925953776916299</v>
      </c>
    </row>
    <row r="32" spans="1:5">
      <c r="A32" s="21">
        <v>29</v>
      </c>
      <c r="B32" s="21" t="s">
        <v>120</v>
      </c>
      <c r="C32" s="22">
        <v>147069973626.48999</v>
      </c>
      <c r="D32" s="26">
        <f t="shared" si="0"/>
        <v>4.971085166378165</v>
      </c>
      <c r="E32" s="26">
        <f t="shared" si="1"/>
        <v>1.0492472558494665</v>
      </c>
    </row>
    <row r="33" spans="1:5">
      <c r="A33" s="21">
        <v>30</v>
      </c>
      <c r="B33" s="21" t="s">
        <v>121</v>
      </c>
      <c r="C33" s="22">
        <v>115886553198.89</v>
      </c>
      <c r="D33" s="26">
        <f t="shared" si="0"/>
        <v>3.9170600999273808</v>
      </c>
      <c r="E33" s="26">
        <f t="shared" si="1"/>
        <v>0.82677411939024981</v>
      </c>
    </row>
    <row r="34" spans="1:5">
      <c r="A34" s="21">
        <v>31</v>
      </c>
      <c r="B34" s="21" t="s">
        <v>122</v>
      </c>
      <c r="C34" s="22">
        <v>110340669344.38</v>
      </c>
      <c r="D34" s="26">
        <f t="shared" si="0"/>
        <v>3.7296046983671194</v>
      </c>
      <c r="E34" s="26">
        <f t="shared" si="1"/>
        <v>0.78720789610130826</v>
      </c>
    </row>
    <row r="35" spans="1:5">
      <c r="A35" s="21">
        <v>32</v>
      </c>
      <c r="B35" s="21" t="s">
        <v>123</v>
      </c>
      <c r="C35" s="22">
        <v>142424091344</v>
      </c>
      <c r="D35" s="26">
        <f t="shared" si="0"/>
        <v>4.8140505526515103</v>
      </c>
      <c r="E35" s="26">
        <f t="shared" si="1"/>
        <v>1.0161019501442898</v>
      </c>
    </row>
    <row r="36" spans="1:5">
      <c r="A36" s="21">
        <v>33</v>
      </c>
      <c r="B36" s="21" t="s">
        <v>124</v>
      </c>
      <c r="C36" s="22">
        <v>22450254651.139999</v>
      </c>
      <c r="D36" s="26">
        <f t="shared" si="0"/>
        <v>0.75883693405105002</v>
      </c>
      <c r="E36" s="26">
        <f t="shared" si="1"/>
        <v>0.16016775895843041</v>
      </c>
    </row>
    <row r="37" spans="1:5">
      <c r="A37" s="21">
        <v>34</v>
      </c>
      <c r="B37" s="21" t="s">
        <v>125</v>
      </c>
      <c r="C37" s="22">
        <v>38868702728.139999</v>
      </c>
      <c r="D37" s="26">
        <f t="shared" si="0"/>
        <v>1.3137938819444848</v>
      </c>
      <c r="E37" s="26">
        <f t="shared" si="1"/>
        <v>0.27730255653342845</v>
      </c>
    </row>
    <row r="38" spans="1:5">
      <c r="A38" s="21">
        <v>35</v>
      </c>
      <c r="B38" s="21" t="s">
        <v>126</v>
      </c>
      <c r="C38" s="22">
        <v>13581297872.190001</v>
      </c>
      <c r="D38" s="26">
        <f t="shared" si="0"/>
        <v>0.45905895491672666</v>
      </c>
      <c r="E38" s="26">
        <f t="shared" si="1"/>
        <v>9.6893602221350003E-2</v>
      </c>
    </row>
    <row r="39" spans="1:5">
      <c r="A39" s="21">
        <v>36</v>
      </c>
      <c r="B39" s="21" t="s">
        <v>127</v>
      </c>
      <c r="C39" s="22">
        <v>58321024470.389999</v>
      </c>
      <c r="D39" s="26">
        <f t="shared" si="0"/>
        <v>1.9712982363689908</v>
      </c>
      <c r="E39" s="26">
        <f t="shared" si="1"/>
        <v>0.41608204159536394</v>
      </c>
    </row>
    <row r="40" spans="1:5">
      <c r="A40" s="21">
        <v>37</v>
      </c>
      <c r="B40" s="23" t="s">
        <v>80</v>
      </c>
      <c r="C40" s="22">
        <v>152804609025.29999</v>
      </c>
      <c r="D40" s="26">
        <f t="shared" si="0"/>
        <v>5.1649205242195348</v>
      </c>
      <c r="E40" s="26">
        <f t="shared" si="1"/>
        <v>1.0901600969082401</v>
      </c>
    </row>
    <row r="41" spans="1:5">
      <c r="A41" s="21">
        <v>38</v>
      </c>
      <c r="B41" s="24" t="s">
        <v>137</v>
      </c>
      <c r="C41" s="25">
        <f>SUM(C4:C40)</f>
        <v>2958508428324.5601</v>
      </c>
      <c r="D41" s="26">
        <f t="shared" si="0"/>
        <v>100</v>
      </c>
      <c r="E41" s="28">
        <f t="shared" si="1"/>
        <v>21.107006231678131</v>
      </c>
    </row>
    <row r="42" spans="1:5">
      <c r="B42" s="24" t="s">
        <v>132</v>
      </c>
      <c r="C42" s="25">
        <f>'Debt Stock by Instrument'!B7</f>
        <v>11058204296592</v>
      </c>
      <c r="D42" s="27" t="s">
        <v>8</v>
      </c>
      <c r="E42" s="28">
        <f t="shared" si="1"/>
        <v>78.892993768321858</v>
      </c>
    </row>
    <row r="43" spans="1:5">
      <c r="B43" s="24" t="s">
        <v>133</v>
      </c>
      <c r="C43" s="25">
        <f>SUM(C41:C42)</f>
        <v>14016712724916.561</v>
      </c>
      <c r="D43" s="27" t="s">
        <v>8</v>
      </c>
      <c r="E43" s="28">
        <f t="shared" si="1"/>
        <v>100</v>
      </c>
    </row>
    <row r="44" spans="1:5">
      <c r="A44" s="18" t="s">
        <v>128</v>
      </c>
    </row>
    <row r="45" spans="1:5">
      <c r="A45" s="166" t="s">
        <v>129</v>
      </c>
      <c r="B45" s="166"/>
      <c r="C45" s="166"/>
    </row>
    <row r="46" spans="1:5">
      <c r="A46" s="166" t="s">
        <v>130</v>
      </c>
      <c r="B46" s="166"/>
      <c r="C46" s="166"/>
    </row>
    <row r="47" spans="1:5">
      <c r="A47" s="166" t="s">
        <v>131</v>
      </c>
      <c r="B47" s="166"/>
      <c r="C47" s="166"/>
    </row>
  </sheetData>
  <mergeCells count="5">
    <mergeCell ref="A47:C47"/>
    <mergeCell ref="A1:C1"/>
    <mergeCell ref="A2:C2"/>
    <mergeCell ref="A45:C45"/>
    <mergeCell ref="A46:C4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7"/>
  <sheetViews>
    <sheetView workbookViewId="0">
      <selection activeCell="B2" sqref="B2:D2"/>
    </sheetView>
  </sheetViews>
  <sheetFormatPr defaultRowHeight="12.75"/>
  <cols>
    <col min="3" max="3" width="30.5703125" customWidth="1"/>
    <col min="4" max="4" width="99.5703125" customWidth="1"/>
  </cols>
  <sheetData>
    <row r="2" spans="2:4" ht="20.25">
      <c r="B2" s="171" t="s">
        <v>507</v>
      </c>
      <c r="C2" s="171"/>
      <c r="D2" s="171"/>
    </row>
    <row r="3" spans="2:4" ht="19.5" thickBot="1">
      <c r="B3" s="172" t="s">
        <v>88</v>
      </c>
      <c r="C3" s="172"/>
      <c r="D3" s="172"/>
    </row>
    <row r="4" spans="2:4" ht="21.75" thickBot="1">
      <c r="B4" s="137" t="s">
        <v>508</v>
      </c>
      <c r="C4" s="138" t="s">
        <v>90</v>
      </c>
      <c r="D4" s="139" t="s">
        <v>91</v>
      </c>
    </row>
    <row r="5" spans="2:4" ht="21">
      <c r="B5" s="140">
        <v>1</v>
      </c>
      <c r="C5" s="141" t="s">
        <v>92</v>
      </c>
      <c r="D5" s="142">
        <v>53525312006.519997</v>
      </c>
    </row>
    <row r="6" spans="2:4" ht="21">
      <c r="B6" s="143">
        <v>2</v>
      </c>
      <c r="C6" s="144" t="s">
        <v>93</v>
      </c>
      <c r="D6" s="145">
        <v>62157535395.460007</v>
      </c>
    </row>
    <row r="7" spans="2:4" ht="21">
      <c r="B7" s="143">
        <v>3</v>
      </c>
      <c r="C7" s="144" t="s">
        <v>509</v>
      </c>
      <c r="D7" s="145">
        <v>155431513524.26999</v>
      </c>
    </row>
    <row r="8" spans="2:4" ht="21">
      <c r="B8" s="143">
        <v>4</v>
      </c>
      <c r="C8" s="144" t="s">
        <v>95</v>
      </c>
      <c r="D8" s="145">
        <v>3993892365.1300011</v>
      </c>
    </row>
    <row r="9" spans="2:4" ht="21">
      <c r="B9" s="143">
        <v>5</v>
      </c>
      <c r="C9" s="144" t="s">
        <v>510</v>
      </c>
      <c r="D9" s="145">
        <v>69988356863.980011</v>
      </c>
    </row>
    <row r="10" spans="2:4" ht="21">
      <c r="B10" s="143">
        <v>6</v>
      </c>
      <c r="C10" s="144" t="s">
        <v>97</v>
      </c>
      <c r="D10" s="146">
        <v>140177083911.42001</v>
      </c>
    </row>
    <row r="11" spans="2:4" ht="21">
      <c r="B11" s="143">
        <v>7</v>
      </c>
      <c r="C11" s="144" t="s">
        <v>98</v>
      </c>
      <c r="D11" s="145">
        <v>63526706066.010002</v>
      </c>
    </row>
    <row r="12" spans="2:4" ht="21">
      <c r="B12" s="143">
        <v>8</v>
      </c>
      <c r="C12" s="144" t="s">
        <v>99</v>
      </c>
      <c r="D12" s="146">
        <v>30929430222.099995</v>
      </c>
    </row>
    <row r="13" spans="2:4" ht="21">
      <c r="B13" s="143">
        <v>9</v>
      </c>
      <c r="C13" s="144" t="s">
        <v>511</v>
      </c>
      <c r="D13" s="145">
        <v>128142093128.98</v>
      </c>
    </row>
    <row r="14" spans="2:4" ht="21">
      <c r="B14" s="143">
        <v>10</v>
      </c>
      <c r="C14" s="144" t="s">
        <v>101</v>
      </c>
      <c r="D14" s="145">
        <v>241231439060.78995</v>
      </c>
    </row>
    <row r="15" spans="2:4" ht="21">
      <c r="B15" s="143">
        <v>11</v>
      </c>
      <c r="C15" s="144" t="s">
        <v>102</v>
      </c>
      <c r="D15" s="147">
        <v>28057144823.569996</v>
      </c>
    </row>
    <row r="16" spans="2:4" ht="21">
      <c r="B16" s="143">
        <v>12</v>
      </c>
      <c r="C16" s="144" t="s">
        <v>103</v>
      </c>
      <c r="D16" s="145">
        <v>45091949113.970001</v>
      </c>
    </row>
    <row r="17" spans="2:4" ht="21">
      <c r="B17" s="143">
        <v>13</v>
      </c>
      <c r="C17" s="144" t="s">
        <v>104</v>
      </c>
      <c r="D17" s="145">
        <v>85049678107.889984</v>
      </c>
    </row>
    <row r="18" spans="2:4" ht="21">
      <c r="B18" s="143">
        <v>14</v>
      </c>
      <c r="C18" s="144" t="s">
        <v>105</v>
      </c>
      <c r="D18" s="145">
        <v>48417542411.949989</v>
      </c>
    </row>
    <row r="19" spans="2:4" ht="21">
      <c r="B19" s="143">
        <v>15</v>
      </c>
      <c r="C19" s="144" t="s">
        <v>106</v>
      </c>
      <c r="D19" s="145">
        <v>48312227448.910004</v>
      </c>
    </row>
    <row r="20" spans="2:4" ht="21">
      <c r="B20" s="143">
        <v>16</v>
      </c>
      <c r="C20" s="144" t="s">
        <v>107</v>
      </c>
      <c r="D20" s="145">
        <v>93267764679.139999</v>
      </c>
    </row>
    <row r="21" spans="2:4" ht="21">
      <c r="B21" s="143">
        <v>17</v>
      </c>
      <c r="C21" s="144" t="s">
        <v>512</v>
      </c>
      <c r="D21" s="145">
        <v>23089259246.840004</v>
      </c>
    </row>
    <row r="22" spans="2:4" ht="21">
      <c r="B22" s="143">
        <v>18</v>
      </c>
      <c r="C22" s="144" t="s">
        <v>109</v>
      </c>
      <c r="D22" s="145">
        <v>63276471968.43</v>
      </c>
    </row>
    <row r="23" spans="2:4" ht="21">
      <c r="B23" s="143">
        <v>19</v>
      </c>
      <c r="C23" s="144" t="s">
        <v>110</v>
      </c>
      <c r="D23" s="145">
        <v>93715181155.050003</v>
      </c>
    </row>
    <row r="24" spans="2:4" ht="21">
      <c r="B24" s="143">
        <v>20</v>
      </c>
      <c r="C24" s="144" t="s">
        <v>513</v>
      </c>
      <c r="D24" s="145">
        <v>22251914749.629997</v>
      </c>
    </row>
    <row r="25" spans="2:4" ht="21">
      <c r="B25" s="143">
        <v>21</v>
      </c>
      <c r="C25" s="144" t="s">
        <v>112</v>
      </c>
      <c r="D25" s="145">
        <v>57902880330.070007</v>
      </c>
    </row>
    <row r="26" spans="2:4" ht="21">
      <c r="B26" s="143">
        <v>22</v>
      </c>
      <c r="C26" s="144" t="s">
        <v>113</v>
      </c>
      <c r="D26" s="145">
        <v>71381258449.389999</v>
      </c>
    </row>
    <row r="27" spans="2:4" ht="21">
      <c r="B27" s="143">
        <v>23</v>
      </c>
      <c r="C27" s="144" t="s">
        <v>114</v>
      </c>
      <c r="D27" s="145">
        <v>38136723517.239998</v>
      </c>
    </row>
    <row r="28" spans="2:4" ht="21">
      <c r="B28" s="143">
        <v>24</v>
      </c>
      <c r="C28" s="144" t="s">
        <v>115</v>
      </c>
      <c r="D28" s="145">
        <v>311755801825.03998</v>
      </c>
    </row>
    <row r="29" spans="2:4" ht="21">
      <c r="B29" s="143">
        <v>25</v>
      </c>
      <c r="C29" s="144" t="s">
        <v>116</v>
      </c>
      <c r="D29" s="145">
        <v>59033751798.500008</v>
      </c>
    </row>
    <row r="30" spans="2:4" ht="21">
      <c r="B30" s="143">
        <v>26</v>
      </c>
      <c r="C30" s="144" t="s">
        <v>117</v>
      </c>
      <c r="D30" s="145">
        <v>31984093598.830002</v>
      </c>
    </row>
    <row r="31" spans="2:4" ht="21">
      <c r="B31" s="143">
        <v>27</v>
      </c>
      <c r="C31" s="144" t="s">
        <v>514</v>
      </c>
      <c r="D31" s="145">
        <v>75921433395.589996</v>
      </c>
    </row>
    <row r="32" spans="2:4" ht="21">
      <c r="B32" s="143">
        <v>28</v>
      </c>
      <c r="C32" s="144" t="s">
        <v>119</v>
      </c>
      <c r="D32" s="145">
        <v>53159719890.950005</v>
      </c>
    </row>
    <row r="33" spans="2:4" ht="21">
      <c r="B33" s="143">
        <v>29</v>
      </c>
      <c r="C33" s="144" t="s">
        <v>120</v>
      </c>
      <c r="D33" s="145">
        <v>147069973626.49005</v>
      </c>
    </row>
    <row r="34" spans="2:4" ht="21">
      <c r="B34" s="143">
        <v>30</v>
      </c>
      <c r="C34" s="144" t="s">
        <v>121</v>
      </c>
      <c r="D34" s="145">
        <v>115886553198.89</v>
      </c>
    </row>
    <row r="35" spans="2:4" ht="21">
      <c r="B35" s="143">
        <v>31</v>
      </c>
      <c r="C35" s="144" t="s">
        <v>122</v>
      </c>
      <c r="D35" s="145">
        <v>110340669344.38</v>
      </c>
    </row>
    <row r="36" spans="2:4" ht="21">
      <c r="B36" s="143">
        <v>32</v>
      </c>
      <c r="C36" s="148" t="s">
        <v>515</v>
      </c>
      <c r="D36" s="149">
        <v>142424091344</v>
      </c>
    </row>
    <row r="37" spans="2:4" ht="21">
      <c r="B37" s="143">
        <v>33</v>
      </c>
      <c r="C37" s="144" t="s">
        <v>124</v>
      </c>
      <c r="D37" s="145">
        <v>22450254651.139999</v>
      </c>
    </row>
    <row r="38" spans="2:4" ht="21">
      <c r="B38" s="143">
        <v>34</v>
      </c>
      <c r="C38" s="144" t="s">
        <v>125</v>
      </c>
      <c r="D38" s="145">
        <v>38868702728.139999</v>
      </c>
    </row>
    <row r="39" spans="2:4" ht="21">
      <c r="B39" s="143">
        <v>35</v>
      </c>
      <c r="C39" s="144" t="s">
        <v>126</v>
      </c>
      <c r="D39" s="145">
        <v>13581297872.189999</v>
      </c>
    </row>
    <row r="40" spans="2:4" ht="21">
      <c r="B40" s="143">
        <v>36</v>
      </c>
      <c r="C40" s="144" t="s">
        <v>127</v>
      </c>
      <c r="D40" s="145">
        <v>58321024470.389999</v>
      </c>
    </row>
    <row r="41" spans="2:4" ht="21.75" thickBot="1">
      <c r="B41" s="150">
        <v>37</v>
      </c>
      <c r="C41" s="151" t="s">
        <v>80</v>
      </c>
      <c r="D41" s="152">
        <v>152804609025.29999</v>
      </c>
    </row>
    <row r="42" spans="2:4" ht="21.75" thickBot="1">
      <c r="B42" s="173" t="s">
        <v>516</v>
      </c>
      <c r="C42" s="174"/>
      <c r="D42" s="153">
        <f>SUM(D5:D41)</f>
        <v>3000655335316.5698</v>
      </c>
    </row>
    <row r="43" spans="2:4" ht="18.75">
      <c r="B43" s="154" t="s">
        <v>517</v>
      </c>
      <c r="C43" s="155"/>
      <c r="D43" s="156"/>
    </row>
    <row r="44" spans="2:4" ht="18.75">
      <c r="B44" s="157">
        <v>1</v>
      </c>
      <c r="C44" s="175" t="s">
        <v>518</v>
      </c>
      <c r="D44" s="175"/>
    </row>
    <row r="45" spans="2:4" ht="18.75">
      <c r="B45" s="157">
        <v>2</v>
      </c>
      <c r="C45" s="175" t="s">
        <v>519</v>
      </c>
      <c r="D45" s="175"/>
    </row>
    <row r="46" spans="2:4" ht="18.75">
      <c r="B46" s="157">
        <v>3</v>
      </c>
      <c r="C46" s="175" t="s">
        <v>520</v>
      </c>
      <c r="D46" s="175"/>
    </row>
    <row r="47" spans="2:4" ht="18.75">
      <c r="B47" s="158">
        <v>4</v>
      </c>
      <c r="C47" s="169" t="s">
        <v>521</v>
      </c>
      <c r="D47" s="170"/>
    </row>
  </sheetData>
  <mergeCells count="7">
    <mergeCell ref="C47:D47"/>
    <mergeCell ref="B2:D2"/>
    <mergeCell ref="B3:D3"/>
    <mergeCell ref="B42:C42"/>
    <mergeCell ref="C44:D44"/>
    <mergeCell ref="C45:D45"/>
    <mergeCell ref="C46:D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2"/>
  <sheetViews>
    <sheetView workbookViewId="0">
      <selection activeCell="A3" sqref="A3"/>
    </sheetView>
  </sheetViews>
  <sheetFormatPr defaultColWidth="14.42578125" defaultRowHeight="15" customHeight="1"/>
  <cols>
    <col min="1" max="1" width="34.28515625" style="11" customWidth="1"/>
    <col min="2" max="2" width="27.42578125" style="11" customWidth="1"/>
    <col min="3" max="3" width="16.28515625" style="11" customWidth="1"/>
    <col min="4" max="4" width="9.140625" style="11" customWidth="1"/>
    <col min="5" max="12" width="8" style="11" customWidth="1"/>
    <col min="13" max="16384" width="14.42578125" style="11"/>
  </cols>
  <sheetData>
    <row r="2" spans="1:4" ht="15" customHeight="1">
      <c r="A2" s="176" t="s">
        <v>136</v>
      </c>
      <c r="B2" s="176"/>
      <c r="C2" s="176"/>
    </row>
    <row r="3" spans="1:4" ht="31.5" customHeight="1">
      <c r="A3" s="12" t="s">
        <v>81</v>
      </c>
      <c r="B3" s="12" t="s">
        <v>82</v>
      </c>
      <c r="C3" s="12" t="s">
        <v>83</v>
      </c>
      <c r="D3" s="13"/>
    </row>
    <row r="4" spans="1:4" ht="31.5" customHeight="1">
      <c r="A4" s="14" t="s">
        <v>84</v>
      </c>
      <c r="B4" s="15">
        <v>7564937465592</v>
      </c>
      <c r="C4" s="16">
        <v>68.41</v>
      </c>
      <c r="D4" s="13"/>
    </row>
    <row r="5" spans="1:4" ht="31.5" customHeight="1">
      <c r="A5" s="14" t="s">
        <v>85</v>
      </c>
      <c r="B5" s="15">
        <v>3277278831000</v>
      </c>
      <c r="C5" s="16">
        <v>29.64</v>
      </c>
      <c r="D5" s="13"/>
    </row>
    <row r="6" spans="1:4" ht="31.5" customHeight="1">
      <c r="A6" s="14" t="s">
        <v>86</v>
      </c>
      <c r="B6" s="15">
        <v>215988000000</v>
      </c>
      <c r="C6" s="16">
        <v>1.95</v>
      </c>
      <c r="D6" s="13"/>
    </row>
    <row r="7" spans="1:4" ht="31.5" customHeight="1">
      <c r="A7" s="14" t="s">
        <v>87</v>
      </c>
      <c r="B7" s="15">
        <f>SUM(B4:B6)</f>
        <v>11058204296592</v>
      </c>
      <c r="C7" s="16">
        <f>SUM(C4:C6)</f>
        <v>100</v>
      </c>
      <c r="D7" s="13"/>
    </row>
    <row r="8" spans="1:4" ht="12.75" customHeight="1">
      <c r="A8" s="13"/>
      <c r="B8" s="13"/>
      <c r="C8" s="13"/>
      <c r="D8" s="13"/>
    </row>
    <row r="9" spans="1:4" ht="12.75" customHeight="1">
      <c r="A9" s="13"/>
      <c r="B9" s="13"/>
      <c r="C9" s="13"/>
      <c r="D9" s="13"/>
    </row>
    <row r="10" spans="1:4" ht="12.75" customHeight="1">
      <c r="A10" s="13"/>
      <c r="B10" s="13"/>
      <c r="C10" s="13"/>
      <c r="D10" s="13"/>
    </row>
    <row r="11" spans="1:4" ht="12.75" customHeight="1">
      <c r="A11" s="13"/>
      <c r="B11" s="13"/>
      <c r="C11" s="13"/>
      <c r="D11" s="13"/>
    </row>
    <row r="12" spans="1:4" ht="12.75" customHeight="1">
      <c r="A12" s="13"/>
      <c r="B12" s="13"/>
      <c r="C12" s="13"/>
      <c r="D12" s="13"/>
    </row>
    <row r="13" spans="1:4" ht="12.75" customHeight="1">
      <c r="A13" s="13"/>
      <c r="B13" s="13"/>
      <c r="C13" s="13"/>
      <c r="D13" s="13"/>
    </row>
    <row r="14" spans="1:4" ht="12.75" customHeight="1">
      <c r="A14" s="13"/>
      <c r="B14" s="13"/>
      <c r="C14" s="13"/>
      <c r="D14" s="13"/>
    </row>
    <row r="15" spans="1:4" ht="12.75" customHeight="1">
      <c r="A15" s="13"/>
      <c r="B15" s="13"/>
      <c r="C15" s="13"/>
      <c r="D15" s="13"/>
    </row>
    <row r="16" spans="1:4" ht="12.75" customHeight="1">
      <c r="A16" s="13"/>
      <c r="B16" s="13"/>
      <c r="C16" s="13"/>
      <c r="D16" s="13"/>
    </row>
    <row r="17" spans="1:4" ht="12.75" customHeight="1">
      <c r="A17" s="13"/>
      <c r="B17" s="13"/>
      <c r="C17" s="13"/>
      <c r="D17" s="13"/>
    </row>
    <row r="18" spans="1:4" ht="12.75" customHeight="1">
      <c r="A18" s="13"/>
      <c r="B18" s="13"/>
      <c r="C18" s="13"/>
      <c r="D18" s="13"/>
    </row>
    <row r="19" spans="1:4" ht="12.75" customHeight="1">
      <c r="A19" s="13"/>
      <c r="B19" s="13"/>
      <c r="C19" s="13"/>
      <c r="D19" s="13"/>
    </row>
    <row r="20" spans="1:4" ht="12.75" customHeight="1">
      <c r="A20" s="13"/>
      <c r="B20" s="13"/>
      <c r="C20" s="13"/>
      <c r="D20" s="13"/>
    </row>
    <row r="21" spans="1:4" ht="12.75" customHeight="1">
      <c r="A21" s="13"/>
      <c r="B21" s="13"/>
      <c r="C21" s="13"/>
      <c r="D21" s="13"/>
    </row>
    <row r="22" spans="1:4" ht="12.75" customHeight="1">
      <c r="A22" s="13"/>
      <c r="B22" s="13"/>
      <c r="C22" s="13"/>
      <c r="D22" s="13"/>
    </row>
    <row r="23" spans="1:4" ht="12.75" customHeight="1">
      <c r="A23" s="13"/>
      <c r="B23" s="13"/>
      <c r="C23" s="13"/>
      <c r="D23" s="13"/>
    </row>
    <row r="24" spans="1:4" ht="12.75" customHeight="1">
      <c r="A24" s="13"/>
      <c r="B24" s="13"/>
      <c r="C24" s="13"/>
      <c r="D24" s="13"/>
    </row>
    <row r="25" spans="1:4" ht="12.75" customHeight="1">
      <c r="A25" s="13"/>
      <c r="B25" s="13"/>
      <c r="C25" s="13"/>
      <c r="D25" s="13"/>
    </row>
    <row r="26" spans="1:4" ht="12.75" customHeight="1">
      <c r="A26" s="13"/>
      <c r="B26" s="13"/>
      <c r="C26" s="13"/>
      <c r="D26" s="13"/>
    </row>
    <row r="27" spans="1:4" ht="12.75" customHeight="1">
      <c r="A27" s="13"/>
      <c r="B27" s="13"/>
      <c r="C27" s="13"/>
      <c r="D27" s="13"/>
    </row>
    <row r="28" spans="1:4" ht="12.75" customHeight="1">
      <c r="A28" s="13"/>
      <c r="B28" s="13"/>
      <c r="C28" s="13"/>
      <c r="D28" s="13"/>
    </row>
    <row r="29" spans="1:4" ht="12.75" customHeight="1">
      <c r="A29" s="13"/>
      <c r="B29" s="13"/>
      <c r="C29" s="13"/>
      <c r="D29" s="13"/>
    </row>
    <row r="30" spans="1:4" ht="12.75" customHeight="1">
      <c r="A30" s="13"/>
      <c r="B30" s="13"/>
      <c r="C30" s="13"/>
      <c r="D30" s="13"/>
    </row>
    <row r="31" spans="1:4" ht="12.75" customHeight="1">
      <c r="A31" s="13"/>
      <c r="B31" s="13"/>
      <c r="C31" s="13"/>
      <c r="D31" s="13"/>
    </row>
    <row r="32" spans="1:4" ht="12.75" customHeight="1">
      <c r="A32" s="13"/>
      <c r="B32" s="13"/>
      <c r="C32" s="13"/>
      <c r="D32" s="13"/>
    </row>
    <row r="33" spans="1:4" ht="12.75" customHeight="1">
      <c r="A33" s="13"/>
      <c r="B33" s="13"/>
      <c r="C33" s="13"/>
      <c r="D33" s="13"/>
    </row>
    <row r="34" spans="1:4" ht="12.75" customHeight="1">
      <c r="A34" s="13"/>
      <c r="B34" s="13"/>
      <c r="C34" s="13"/>
      <c r="D34" s="13"/>
    </row>
    <row r="35" spans="1:4" ht="12.75" customHeight="1">
      <c r="A35" s="13"/>
      <c r="B35" s="13"/>
      <c r="C35" s="13"/>
      <c r="D35" s="13"/>
    </row>
    <row r="36" spans="1:4" ht="12.75" customHeight="1">
      <c r="A36" s="13"/>
      <c r="B36" s="13"/>
      <c r="C36" s="13"/>
      <c r="D36" s="13"/>
    </row>
    <row r="37" spans="1:4" ht="12.75" customHeight="1">
      <c r="A37" s="13"/>
      <c r="B37" s="13"/>
      <c r="C37" s="13"/>
      <c r="D37" s="13"/>
    </row>
    <row r="38" spans="1:4" ht="12.75" customHeight="1">
      <c r="A38" s="13"/>
      <c r="B38" s="13"/>
      <c r="C38" s="13"/>
      <c r="D38" s="13"/>
    </row>
    <row r="39" spans="1:4" ht="12.75" customHeight="1">
      <c r="A39" s="13"/>
      <c r="B39" s="13"/>
      <c r="C39" s="13"/>
      <c r="D39" s="13"/>
    </row>
    <row r="40" spans="1:4" ht="12.75" customHeight="1">
      <c r="A40" s="13"/>
      <c r="B40" s="13"/>
      <c r="C40" s="13"/>
      <c r="D40" s="13"/>
    </row>
    <row r="41" spans="1:4" ht="12.75" customHeight="1">
      <c r="A41" s="13"/>
      <c r="B41" s="13"/>
      <c r="C41" s="13"/>
      <c r="D41" s="13"/>
    </row>
    <row r="42" spans="1:4" ht="12.75" customHeight="1">
      <c r="A42" s="13"/>
      <c r="B42" s="13"/>
      <c r="C42" s="13"/>
      <c r="D42" s="13"/>
    </row>
    <row r="43" spans="1:4" ht="12.75" customHeight="1">
      <c r="A43" s="13"/>
      <c r="B43" s="13"/>
      <c r="C43" s="13"/>
      <c r="D43" s="13"/>
    </row>
    <row r="44" spans="1:4" ht="12.75" customHeight="1">
      <c r="A44" s="13"/>
      <c r="B44" s="13"/>
      <c r="C44" s="13"/>
      <c r="D44" s="13"/>
    </row>
    <row r="45" spans="1:4" ht="12.75" customHeight="1">
      <c r="A45" s="13"/>
      <c r="B45" s="13"/>
      <c r="C45" s="13"/>
      <c r="D45" s="13"/>
    </row>
    <row r="46" spans="1:4" ht="12.75" customHeight="1">
      <c r="A46" s="13"/>
      <c r="B46" s="13"/>
      <c r="C46" s="13"/>
      <c r="D46" s="13"/>
    </row>
    <row r="47" spans="1:4" ht="12.75" customHeight="1">
      <c r="A47" s="13"/>
      <c r="B47" s="13"/>
      <c r="C47" s="13"/>
      <c r="D47" s="13"/>
    </row>
    <row r="48" spans="1:4" ht="12.75" customHeight="1">
      <c r="A48" s="13"/>
      <c r="B48" s="13"/>
      <c r="C48" s="13"/>
      <c r="D48" s="13"/>
    </row>
    <row r="49" spans="1:4" ht="12.75" customHeight="1">
      <c r="A49" s="13"/>
      <c r="B49" s="13"/>
      <c r="C49" s="13"/>
      <c r="D49" s="13"/>
    </row>
    <row r="50" spans="1:4" ht="12.75" customHeight="1">
      <c r="A50" s="13"/>
      <c r="B50" s="13"/>
      <c r="C50" s="13"/>
      <c r="D50" s="13"/>
    </row>
    <row r="51" spans="1:4" ht="12.75" customHeight="1">
      <c r="A51" s="13"/>
      <c r="B51" s="13"/>
      <c r="C51" s="13"/>
      <c r="D51" s="13"/>
    </row>
    <row r="52" spans="1:4" ht="12.75" customHeight="1">
      <c r="A52" s="13"/>
      <c r="B52" s="13"/>
      <c r="C52" s="13"/>
      <c r="D52" s="13"/>
    </row>
    <row r="53" spans="1:4" ht="12.75" customHeight="1">
      <c r="A53" s="13"/>
      <c r="B53" s="13"/>
      <c r="C53" s="13"/>
      <c r="D53" s="13"/>
    </row>
    <row r="54" spans="1:4" ht="12.75" customHeight="1">
      <c r="A54" s="13"/>
      <c r="B54" s="13"/>
      <c r="C54" s="13"/>
      <c r="D54" s="13"/>
    </row>
    <row r="55" spans="1:4" ht="12.75" customHeight="1">
      <c r="A55" s="13"/>
      <c r="B55" s="13"/>
      <c r="C55" s="13"/>
      <c r="D55" s="13"/>
    </row>
    <row r="56" spans="1:4" ht="12.75" customHeight="1">
      <c r="A56" s="13"/>
      <c r="B56" s="13"/>
      <c r="C56" s="13"/>
      <c r="D56" s="13"/>
    </row>
    <row r="57" spans="1:4" ht="12.75" customHeight="1">
      <c r="A57" s="13"/>
      <c r="B57" s="13"/>
      <c r="C57" s="13"/>
      <c r="D57" s="13"/>
    </row>
    <row r="58" spans="1:4" ht="12.75" customHeight="1">
      <c r="A58" s="13"/>
      <c r="B58" s="13"/>
      <c r="C58" s="13"/>
      <c r="D58" s="13"/>
    </row>
    <row r="59" spans="1:4" ht="12.75" customHeight="1">
      <c r="A59" s="13"/>
      <c r="B59" s="13"/>
      <c r="C59" s="13"/>
      <c r="D59" s="13"/>
    </row>
    <row r="60" spans="1:4" ht="12.75" customHeight="1">
      <c r="A60" s="13"/>
      <c r="B60" s="13"/>
      <c r="C60" s="13"/>
      <c r="D60" s="13"/>
    </row>
    <row r="61" spans="1:4" ht="12.75" customHeight="1">
      <c r="A61" s="13"/>
      <c r="B61" s="13"/>
      <c r="C61" s="13"/>
      <c r="D61" s="13"/>
    </row>
    <row r="62" spans="1:4" ht="12.75" customHeight="1">
      <c r="A62" s="13"/>
      <c r="B62" s="13"/>
      <c r="C62" s="13"/>
      <c r="D62" s="13"/>
    </row>
    <row r="63" spans="1:4" ht="12.75" customHeight="1">
      <c r="A63" s="13"/>
      <c r="B63" s="13"/>
      <c r="C63" s="13"/>
      <c r="D63" s="13"/>
    </row>
    <row r="64" spans="1:4" ht="12.75" customHeight="1">
      <c r="A64" s="13"/>
      <c r="B64" s="13"/>
      <c r="C64" s="13"/>
      <c r="D64" s="13"/>
    </row>
    <row r="65" spans="1:4" ht="12.75" customHeight="1">
      <c r="A65" s="13"/>
      <c r="B65" s="13"/>
      <c r="C65" s="13"/>
      <c r="D65" s="13"/>
    </row>
    <row r="66" spans="1:4" ht="12.75" customHeight="1">
      <c r="A66" s="13"/>
      <c r="B66" s="13"/>
      <c r="C66" s="13"/>
      <c r="D66" s="13"/>
    </row>
    <row r="67" spans="1:4" ht="12.75" customHeight="1">
      <c r="A67" s="13"/>
      <c r="B67" s="13"/>
      <c r="C67" s="13"/>
      <c r="D67" s="13"/>
    </row>
    <row r="68" spans="1:4" ht="12.75" customHeight="1">
      <c r="A68" s="13"/>
      <c r="B68" s="13"/>
      <c r="C68" s="13"/>
      <c r="D68" s="13"/>
    </row>
    <row r="69" spans="1:4" ht="12.75" customHeight="1">
      <c r="A69" s="13"/>
      <c r="B69" s="13"/>
      <c r="C69" s="13"/>
      <c r="D69" s="13"/>
    </row>
    <row r="70" spans="1:4" ht="12.75" customHeight="1">
      <c r="A70" s="13"/>
      <c r="B70" s="13"/>
      <c r="C70" s="13"/>
      <c r="D70" s="13"/>
    </row>
    <row r="71" spans="1:4" ht="12.75" customHeight="1">
      <c r="A71" s="13"/>
      <c r="B71" s="13"/>
      <c r="C71" s="13"/>
      <c r="D71" s="13"/>
    </row>
    <row r="72" spans="1:4" ht="12.75" customHeight="1">
      <c r="A72" s="13"/>
      <c r="B72" s="13"/>
      <c r="C72" s="13"/>
      <c r="D72" s="13"/>
    </row>
    <row r="73" spans="1:4" ht="12.75" customHeight="1">
      <c r="A73" s="13"/>
      <c r="B73" s="13"/>
      <c r="C73" s="13"/>
      <c r="D73" s="13"/>
    </row>
    <row r="74" spans="1:4" ht="12.75" customHeight="1">
      <c r="A74" s="13"/>
      <c r="B74" s="13"/>
      <c r="C74" s="13"/>
      <c r="D74" s="13"/>
    </row>
    <row r="75" spans="1:4" ht="12.75" customHeight="1">
      <c r="A75" s="13"/>
      <c r="B75" s="13"/>
      <c r="C75" s="13"/>
      <c r="D75" s="13"/>
    </row>
    <row r="76" spans="1:4" ht="12.75" customHeight="1">
      <c r="A76" s="13"/>
      <c r="B76" s="13"/>
      <c r="C76" s="13"/>
      <c r="D76" s="13"/>
    </row>
    <row r="77" spans="1:4" ht="12.75" customHeight="1">
      <c r="A77" s="13"/>
      <c r="B77" s="13"/>
      <c r="C77" s="13"/>
      <c r="D77" s="13"/>
    </row>
    <row r="78" spans="1:4" ht="12.75" customHeight="1">
      <c r="A78" s="13"/>
      <c r="B78" s="13"/>
      <c r="C78" s="13"/>
      <c r="D78" s="13"/>
    </row>
    <row r="79" spans="1:4" ht="12.75" customHeight="1">
      <c r="A79" s="13"/>
      <c r="B79" s="13"/>
      <c r="C79" s="13"/>
      <c r="D79" s="13"/>
    </row>
    <row r="80" spans="1:4" ht="12.75" customHeight="1">
      <c r="A80" s="13"/>
      <c r="B80" s="13"/>
      <c r="C80" s="13"/>
      <c r="D80" s="13"/>
    </row>
    <row r="81" spans="1:4" ht="12.75" customHeight="1">
      <c r="A81" s="13"/>
      <c r="B81" s="13"/>
      <c r="C81" s="13"/>
      <c r="D81" s="13"/>
    </row>
    <row r="82" spans="1:4" ht="12.75" customHeight="1">
      <c r="A82" s="13"/>
      <c r="B82" s="13"/>
      <c r="C82" s="13"/>
      <c r="D82" s="13"/>
    </row>
    <row r="83" spans="1:4" ht="12.75" customHeight="1">
      <c r="A83" s="13"/>
      <c r="B83" s="13"/>
      <c r="C83" s="13"/>
      <c r="D83" s="13"/>
    </row>
    <row r="84" spans="1:4" ht="12.75" customHeight="1">
      <c r="A84" s="13"/>
      <c r="B84" s="13"/>
      <c r="C84" s="13"/>
      <c r="D84" s="13"/>
    </row>
    <row r="85" spans="1:4" ht="12.75" customHeight="1">
      <c r="A85" s="13"/>
      <c r="B85" s="13"/>
      <c r="C85" s="13"/>
      <c r="D85" s="13"/>
    </row>
    <row r="86" spans="1:4" ht="12.75" customHeight="1">
      <c r="A86" s="13"/>
      <c r="B86" s="13"/>
      <c r="C86" s="13"/>
      <c r="D86" s="13"/>
    </row>
    <row r="87" spans="1:4" ht="12.75" customHeight="1">
      <c r="A87" s="13"/>
      <c r="B87" s="13"/>
      <c r="C87" s="13"/>
      <c r="D87" s="13"/>
    </row>
    <row r="88" spans="1:4" ht="12.75" customHeight="1">
      <c r="A88" s="13"/>
      <c r="B88" s="13"/>
      <c r="C88" s="13"/>
      <c r="D88" s="13"/>
    </row>
    <row r="89" spans="1:4" ht="12.75" customHeight="1">
      <c r="A89" s="13"/>
      <c r="B89" s="13"/>
      <c r="C89" s="13"/>
      <c r="D89" s="13"/>
    </row>
    <row r="90" spans="1:4" ht="12.75" customHeight="1">
      <c r="A90" s="13"/>
      <c r="B90" s="13"/>
      <c r="C90" s="13"/>
      <c r="D90" s="13"/>
    </row>
    <row r="91" spans="1:4" ht="12.75" customHeight="1">
      <c r="A91" s="13"/>
      <c r="B91" s="13"/>
      <c r="C91" s="13"/>
      <c r="D91" s="13"/>
    </row>
    <row r="92" spans="1:4" ht="12.75" customHeight="1">
      <c r="A92" s="13"/>
      <c r="B92" s="13"/>
      <c r="C92" s="13"/>
      <c r="D92" s="13"/>
    </row>
    <row r="93" spans="1:4" ht="12.75" customHeight="1">
      <c r="A93" s="13"/>
      <c r="B93" s="13"/>
      <c r="C93" s="13"/>
      <c r="D93" s="13"/>
    </row>
    <row r="94" spans="1:4" ht="12.75" customHeight="1">
      <c r="A94" s="13"/>
      <c r="B94" s="13"/>
      <c r="C94" s="13"/>
      <c r="D94" s="13"/>
    </row>
    <row r="95" spans="1:4" ht="12.75" customHeight="1">
      <c r="A95" s="13"/>
      <c r="B95" s="13"/>
      <c r="C95" s="13"/>
      <c r="D95" s="13"/>
    </row>
    <row r="96" spans="1:4" ht="12.75" customHeight="1">
      <c r="A96" s="13"/>
      <c r="B96" s="13"/>
      <c r="C96" s="13"/>
      <c r="D96" s="13"/>
    </row>
    <row r="97" spans="1:4" ht="12.75" customHeight="1">
      <c r="A97" s="13"/>
      <c r="B97" s="13"/>
      <c r="C97" s="13"/>
      <c r="D97" s="13"/>
    </row>
    <row r="98" spans="1:4" ht="12.75" customHeight="1">
      <c r="A98" s="13"/>
      <c r="B98" s="13"/>
      <c r="C98" s="13"/>
      <c r="D98" s="13"/>
    </row>
    <row r="99" spans="1:4" ht="12.75" customHeight="1">
      <c r="A99" s="13"/>
      <c r="B99" s="13"/>
      <c r="C99" s="13"/>
      <c r="D99" s="13"/>
    </row>
    <row r="100" spans="1:4" ht="12.75" customHeight="1">
      <c r="A100" s="13"/>
      <c r="B100" s="13"/>
      <c r="C100" s="13"/>
      <c r="D100" s="13"/>
    </row>
    <row r="101" spans="1:4" ht="12.75" customHeight="1">
      <c r="A101" s="13"/>
      <c r="B101" s="13"/>
      <c r="C101" s="13"/>
      <c r="D101" s="13"/>
    </row>
    <row r="102" spans="1:4" ht="12.75" customHeight="1">
      <c r="A102" s="13"/>
      <c r="B102" s="13"/>
      <c r="C102" s="13"/>
      <c r="D102" s="13"/>
    </row>
    <row r="103" spans="1:4" ht="12.75" customHeight="1">
      <c r="A103" s="13"/>
      <c r="B103" s="13"/>
      <c r="C103" s="13"/>
      <c r="D103" s="13"/>
    </row>
    <row r="104" spans="1:4" ht="12.75" customHeight="1">
      <c r="A104" s="13"/>
      <c r="B104" s="13"/>
      <c r="C104" s="13"/>
      <c r="D104" s="13"/>
    </row>
    <row r="105" spans="1:4" ht="12.75" customHeight="1">
      <c r="A105" s="13"/>
      <c r="B105" s="13"/>
      <c r="C105" s="13"/>
      <c r="D105" s="13"/>
    </row>
    <row r="106" spans="1:4" ht="12.75" customHeight="1">
      <c r="A106" s="13"/>
      <c r="B106" s="13"/>
      <c r="C106" s="13"/>
      <c r="D106" s="13"/>
    </row>
    <row r="107" spans="1:4" ht="12.75" customHeight="1">
      <c r="A107" s="13"/>
      <c r="B107" s="13"/>
      <c r="C107" s="13"/>
      <c r="D107" s="13"/>
    </row>
    <row r="108" spans="1:4" ht="12.75" customHeight="1">
      <c r="A108" s="13"/>
      <c r="B108" s="13"/>
      <c r="C108" s="13"/>
      <c r="D108" s="13"/>
    </row>
    <row r="109" spans="1:4" ht="12.75" customHeight="1">
      <c r="A109" s="13"/>
      <c r="B109" s="13"/>
      <c r="C109" s="13"/>
      <c r="D109" s="13"/>
    </row>
    <row r="110" spans="1:4" ht="12.75" customHeight="1">
      <c r="A110" s="13"/>
      <c r="B110" s="13"/>
      <c r="C110" s="13"/>
      <c r="D110" s="13"/>
    </row>
    <row r="111" spans="1:4" ht="12.75" customHeight="1">
      <c r="A111" s="13"/>
      <c r="B111" s="13"/>
      <c r="C111" s="13"/>
      <c r="D111" s="13"/>
    </row>
    <row r="112" spans="1:4" ht="12.75" customHeight="1">
      <c r="A112" s="13"/>
      <c r="B112" s="13"/>
      <c r="C112" s="13"/>
      <c r="D112" s="13"/>
    </row>
    <row r="113" spans="1:4" ht="12.75" customHeight="1">
      <c r="A113" s="13"/>
      <c r="B113" s="13"/>
      <c r="C113" s="13"/>
      <c r="D113" s="13"/>
    </row>
    <row r="114" spans="1:4" ht="12.75" customHeight="1">
      <c r="A114" s="13"/>
      <c r="B114" s="13"/>
      <c r="C114" s="13"/>
      <c r="D114" s="13"/>
    </row>
    <row r="115" spans="1:4" ht="12.75" customHeight="1">
      <c r="A115" s="13"/>
      <c r="B115" s="13"/>
      <c r="C115" s="13"/>
      <c r="D115" s="13"/>
    </row>
    <row r="116" spans="1:4" ht="12.75" customHeight="1">
      <c r="A116" s="13"/>
      <c r="B116" s="13"/>
      <c r="C116" s="13"/>
      <c r="D116" s="13"/>
    </row>
    <row r="117" spans="1:4" ht="12.75" customHeight="1">
      <c r="A117" s="13"/>
      <c r="B117" s="13"/>
      <c r="C117" s="13"/>
      <c r="D117" s="13"/>
    </row>
    <row r="118" spans="1:4" ht="12.75" customHeight="1">
      <c r="A118" s="13"/>
      <c r="B118" s="13"/>
      <c r="C118" s="13"/>
      <c r="D118" s="13"/>
    </row>
    <row r="119" spans="1:4" ht="12.75" customHeight="1">
      <c r="A119" s="13"/>
      <c r="B119" s="13"/>
      <c r="C119" s="13"/>
      <c r="D119" s="13"/>
    </row>
    <row r="120" spans="1:4" ht="12.75" customHeight="1">
      <c r="A120" s="13"/>
      <c r="B120" s="13"/>
      <c r="C120" s="13"/>
      <c r="D120" s="13"/>
    </row>
    <row r="121" spans="1:4" ht="12.75" customHeight="1">
      <c r="A121" s="13"/>
      <c r="B121" s="13"/>
      <c r="C121" s="13"/>
      <c r="D121" s="13"/>
    </row>
    <row r="122" spans="1:4" ht="12.75" customHeight="1">
      <c r="A122" s="13"/>
      <c r="B122" s="13"/>
      <c r="C122" s="13"/>
      <c r="D122" s="13"/>
    </row>
    <row r="123" spans="1:4" ht="12.75" customHeight="1">
      <c r="A123" s="13"/>
      <c r="B123" s="13"/>
      <c r="C123" s="13"/>
      <c r="D123" s="13"/>
    </row>
    <row r="124" spans="1:4" ht="12.75" customHeight="1">
      <c r="A124" s="13"/>
      <c r="B124" s="13"/>
      <c r="C124" s="13"/>
      <c r="D124" s="13"/>
    </row>
    <row r="125" spans="1:4" ht="12.75" customHeight="1">
      <c r="A125" s="13"/>
      <c r="B125" s="13"/>
      <c r="C125" s="13"/>
      <c r="D125" s="13"/>
    </row>
    <row r="126" spans="1:4" ht="12.75" customHeight="1">
      <c r="A126" s="13"/>
      <c r="B126" s="13"/>
      <c r="C126" s="13"/>
      <c r="D126" s="13"/>
    </row>
    <row r="127" spans="1:4" ht="12.75" customHeight="1">
      <c r="A127" s="13"/>
      <c r="B127" s="13"/>
      <c r="C127" s="13"/>
      <c r="D127" s="13"/>
    </row>
    <row r="128" spans="1:4" ht="12.75" customHeight="1">
      <c r="A128" s="13"/>
      <c r="B128" s="13"/>
      <c r="C128" s="13"/>
      <c r="D128" s="13"/>
    </row>
    <row r="129" spans="1:4" ht="12.75" customHeight="1">
      <c r="A129" s="13"/>
      <c r="B129" s="13"/>
      <c r="C129" s="13"/>
      <c r="D129" s="13"/>
    </row>
    <row r="130" spans="1:4" ht="12.75" customHeight="1">
      <c r="A130" s="13"/>
      <c r="B130" s="13"/>
      <c r="C130" s="13"/>
      <c r="D130" s="13"/>
    </row>
    <row r="131" spans="1:4" ht="12.75" customHeight="1">
      <c r="A131" s="13"/>
      <c r="B131" s="13"/>
      <c r="C131" s="13"/>
      <c r="D131" s="13"/>
    </row>
    <row r="132" spans="1:4" ht="12.75" customHeight="1">
      <c r="A132" s="13"/>
      <c r="B132" s="13"/>
      <c r="C132" s="13"/>
      <c r="D132" s="13"/>
    </row>
    <row r="133" spans="1:4" ht="12.75" customHeight="1">
      <c r="A133" s="13"/>
      <c r="B133" s="13"/>
      <c r="C133" s="13"/>
      <c r="D133" s="13"/>
    </row>
    <row r="134" spans="1:4" ht="12.75" customHeight="1">
      <c r="A134" s="13"/>
      <c r="B134" s="13"/>
      <c r="C134" s="13"/>
      <c r="D134" s="13"/>
    </row>
    <row r="135" spans="1:4" ht="12.75" customHeight="1">
      <c r="A135" s="13"/>
      <c r="B135" s="13"/>
      <c r="C135" s="13"/>
      <c r="D135" s="13"/>
    </row>
    <row r="136" spans="1:4" ht="12.75" customHeight="1">
      <c r="A136" s="13"/>
      <c r="B136" s="13"/>
      <c r="C136" s="13"/>
      <c r="D136" s="13"/>
    </row>
    <row r="137" spans="1:4" ht="12.75" customHeight="1">
      <c r="A137" s="13"/>
      <c r="B137" s="13"/>
      <c r="C137" s="13"/>
      <c r="D137" s="13"/>
    </row>
    <row r="138" spans="1:4" ht="12.75" customHeight="1">
      <c r="A138" s="13"/>
      <c r="B138" s="13"/>
      <c r="C138" s="13"/>
      <c r="D138" s="13"/>
    </row>
    <row r="139" spans="1:4" ht="12.75" customHeight="1">
      <c r="A139" s="13"/>
      <c r="B139" s="13"/>
      <c r="C139" s="13"/>
      <c r="D139" s="13"/>
    </row>
    <row r="140" spans="1:4" ht="12.75" customHeight="1">
      <c r="A140" s="13"/>
      <c r="B140" s="13"/>
      <c r="C140" s="13"/>
      <c r="D140" s="13"/>
    </row>
    <row r="141" spans="1:4" ht="12.75" customHeight="1">
      <c r="A141" s="13"/>
      <c r="B141" s="13"/>
      <c r="C141" s="13"/>
      <c r="D141" s="13"/>
    </row>
    <row r="142" spans="1:4" ht="12.75" customHeight="1">
      <c r="A142" s="13"/>
      <c r="B142" s="13"/>
      <c r="C142" s="13"/>
      <c r="D142" s="13"/>
    </row>
    <row r="143" spans="1:4" ht="12.75" customHeight="1">
      <c r="A143" s="13"/>
      <c r="B143" s="13"/>
      <c r="C143" s="13"/>
      <c r="D143" s="13"/>
    </row>
    <row r="144" spans="1:4" ht="12.75" customHeight="1">
      <c r="A144" s="13"/>
      <c r="B144" s="13"/>
      <c r="C144" s="13"/>
      <c r="D144" s="13"/>
    </row>
    <row r="145" spans="1:4" ht="12.75" customHeight="1">
      <c r="A145" s="13"/>
      <c r="B145" s="13"/>
      <c r="C145" s="13"/>
      <c r="D145" s="13"/>
    </row>
    <row r="146" spans="1:4" ht="12.75" customHeight="1">
      <c r="A146" s="13"/>
      <c r="B146" s="13"/>
      <c r="C146" s="13"/>
      <c r="D146" s="13"/>
    </row>
    <row r="147" spans="1:4" ht="12.75" customHeight="1">
      <c r="A147" s="13"/>
      <c r="B147" s="13"/>
      <c r="C147" s="13"/>
      <c r="D147" s="13"/>
    </row>
    <row r="148" spans="1:4" ht="12.75" customHeight="1">
      <c r="A148" s="13"/>
      <c r="B148" s="13"/>
      <c r="C148" s="13"/>
      <c r="D148" s="13"/>
    </row>
    <row r="149" spans="1:4" ht="12.75" customHeight="1">
      <c r="A149" s="13"/>
      <c r="B149" s="13"/>
      <c r="C149" s="13"/>
      <c r="D149" s="13"/>
    </row>
    <row r="150" spans="1:4" ht="12.75" customHeight="1">
      <c r="A150" s="13"/>
      <c r="B150" s="13"/>
      <c r="C150" s="13"/>
      <c r="D150" s="13"/>
    </row>
    <row r="151" spans="1:4" ht="12.75" customHeight="1">
      <c r="A151" s="13"/>
      <c r="B151" s="13"/>
      <c r="C151" s="13"/>
      <c r="D151" s="13"/>
    </row>
    <row r="152" spans="1:4" ht="12.75" customHeight="1">
      <c r="A152" s="13"/>
      <c r="B152" s="13"/>
      <c r="C152" s="13"/>
      <c r="D152" s="13"/>
    </row>
    <row r="153" spans="1:4" ht="12.75" customHeight="1">
      <c r="A153" s="13"/>
      <c r="B153" s="13"/>
      <c r="C153" s="13"/>
      <c r="D153" s="13"/>
    </row>
    <row r="154" spans="1:4" ht="12.75" customHeight="1">
      <c r="A154" s="13"/>
      <c r="B154" s="13"/>
      <c r="C154" s="13"/>
      <c r="D154" s="13"/>
    </row>
    <row r="155" spans="1:4" ht="12.75" customHeight="1">
      <c r="A155" s="13"/>
      <c r="B155" s="13"/>
      <c r="C155" s="13"/>
      <c r="D155" s="13"/>
    </row>
    <row r="156" spans="1:4" ht="12.75" customHeight="1">
      <c r="A156" s="13"/>
      <c r="B156" s="13"/>
      <c r="C156" s="13"/>
      <c r="D156" s="13"/>
    </row>
    <row r="157" spans="1:4" ht="12.75" customHeight="1">
      <c r="A157" s="13"/>
      <c r="B157" s="13"/>
      <c r="C157" s="13"/>
      <c r="D157" s="13"/>
    </row>
    <row r="158" spans="1:4" ht="12.75" customHeight="1">
      <c r="A158" s="13"/>
      <c r="B158" s="13"/>
      <c r="C158" s="13"/>
      <c r="D158" s="13"/>
    </row>
    <row r="159" spans="1:4" ht="12.75" customHeight="1">
      <c r="A159" s="13"/>
      <c r="B159" s="13"/>
      <c r="C159" s="13"/>
      <c r="D159" s="13"/>
    </row>
    <row r="160" spans="1:4" ht="12.75" customHeight="1">
      <c r="A160" s="13"/>
      <c r="B160" s="13"/>
      <c r="C160" s="13"/>
      <c r="D160" s="13"/>
    </row>
    <row r="161" spans="1:4" ht="12.75" customHeight="1">
      <c r="A161" s="13"/>
      <c r="B161" s="13"/>
      <c r="C161" s="13"/>
      <c r="D161" s="13"/>
    </row>
    <row r="162" spans="1:4" ht="12.75" customHeight="1">
      <c r="A162" s="13"/>
      <c r="B162" s="13"/>
      <c r="C162" s="13"/>
      <c r="D162" s="13"/>
    </row>
    <row r="163" spans="1:4" ht="12.75" customHeight="1">
      <c r="A163" s="13"/>
      <c r="B163" s="13"/>
      <c r="C163" s="13"/>
      <c r="D163" s="13"/>
    </row>
    <row r="164" spans="1:4" ht="12.75" customHeight="1">
      <c r="A164" s="13"/>
      <c r="B164" s="13"/>
      <c r="C164" s="13"/>
      <c r="D164" s="13"/>
    </row>
    <row r="165" spans="1:4" ht="12.75" customHeight="1">
      <c r="A165" s="13"/>
      <c r="B165" s="13"/>
      <c r="C165" s="13"/>
      <c r="D165" s="13"/>
    </row>
    <row r="166" spans="1:4" ht="12.75" customHeight="1">
      <c r="A166" s="13"/>
      <c r="B166" s="13"/>
      <c r="C166" s="13"/>
      <c r="D166" s="13"/>
    </row>
    <row r="167" spans="1:4" ht="12.75" customHeight="1">
      <c r="A167" s="13"/>
      <c r="B167" s="13"/>
      <c r="C167" s="13"/>
      <c r="D167" s="13"/>
    </row>
    <row r="168" spans="1:4" ht="12.75" customHeight="1">
      <c r="A168" s="13"/>
      <c r="B168" s="13"/>
      <c r="C168" s="13"/>
      <c r="D168" s="13"/>
    </row>
    <row r="169" spans="1:4" ht="12.75" customHeight="1">
      <c r="A169" s="13"/>
      <c r="B169" s="13"/>
      <c r="C169" s="13"/>
      <c r="D169" s="13"/>
    </row>
    <row r="170" spans="1:4" ht="12.75" customHeight="1">
      <c r="A170" s="13"/>
      <c r="B170" s="13"/>
      <c r="C170" s="13"/>
      <c r="D170" s="13"/>
    </row>
    <row r="171" spans="1:4" ht="12.75" customHeight="1">
      <c r="A171" s="13"/>
      <c r="B171" s="13"/>
      <c r="C171" s="13"/>
      <c r="D171" s="13"/>
    </row>
    <row r="172" spans="1:4" ht="12.75" customHeight="1">
      <c r="A172" s="13"/>
      <c r="B172" s="13"/>
      <c r="C172" s="13"/>
      <c r="D172" s="13"/>
    </row>
    <row r="173" spans="1:4" ht="12.75" customHeight="1">
      <c r="A173" s="13"/>
      <c r="B173" s="13"/>
      <c r="C173" s="13"/>
      <c r="D173" s="13"/>
    </row>
    <row r="174" spans="1:4" ht="12.75" customHeight="1">
      <c r="A174" s="13"/>
      <c r="B174" s="13"/>
      <c r="C174" s="13"/>
      <c r="D174" s="13"/>
    </row>
    <row r="175" spans="1:4" ht="12.75" customHeight="1">
      <c r="A175" s="13"/>
      <c r="B175" s="13"/>
      <c r="C175" s="13"/>
      <c r="D175" s="13"/>
    </row>
    <row r="176" spans="1:4" ht="12.75" customHeight="1">
      <c r="A176" s="13"/>
      <c r="B176" s="13"/>
      <c r="C176" s="13"/>
      <c r="D176" s="13"/>
    </row>
    <row r="177" spans="1:4" ht="12.75" customHeight="1">
      <c r="A177" s="13"/>
      <c r="B177" s="13"/>
      <c r="C177" s="13"/>
      <c r="D177" s="13"/>
    </row>
    <row r="178" spans="1:4" ht="12.75" customHeight="1">
      <c r="A178" s="13"/>
      <c r="B178" s="13"/>
      <c r="C178" s="13"/>
      <c r="D178" s="13"/>
    </row>
    <row r="179" spans="1:4" ht="12.75" customHeight="1">
      <c r="A179" s="13"/>
      <c r="B179" s="13"/>
      <c r="C179" s="13"/>
      <c r="D179" s="13"/>
    </row>
    <row r="180" spans="1:4" ht="12.75" customHeight="1">
      <c r="A180" s="13"/>
      <c r="B180" s="13"/>
      <c r="C180" s="13"/>
      <c r="D180" s="13"/>
    </row>
    <row r="181" spans="1:4" ht="12.75" customHeight="1">
      <c r="A181" s="13"/>
      <c r="B181" s="13"/>
      <c r="C181" s="13"/>
      <c r="D181" s="13"/>
    </row>
    <row r="182" spans="1:4" ht="12.75" customHeight="1">
      <c r="A182" s="13"/>
      <c r="B182" s="13"/>
      <c r="C182" s="13"/>
      <c r="D182" s="13"/>
    </row>
    <row r="183" spans="1:4" ht="12.75" customHeight="1">
      <c r="A183" s="13"/>
      <c r="B183" s="13"/>
      <c r="C183" s="13"/>
      <c r="D183" s="13"/>
    </row>
    <row r="184" spans="1:4" ht="12.75" customHeight="1">
      <c r="A184" s="13"/>
      <c r="B184" s="13"/>
      <c r="C184" s="13"/>
      <c r="D184" s="13"/>
    </row>
    <row r="185" spans="1:4" ht="12.75" customHeight="1">
      <c r="A185" s="13"/>
      <c r="B185" s="13"/>
      <c r="C185" s="13"/>
      <c r="D185" s="13"/>
    </row>
    <row r="186" spans="1:4" ht="12.75" customHeight="1">
      <c r="A186" s="13"/>
      <c r="B186" s="13"/>
      <c r="C186" s="13"/>
      <c r="D186" s="13"/>
    </row>
    <row r="187" spans="1:4" ht="12.75" customHeight="1">
      <c r="A187" s="13"/>
      <c r="B187" s="13"/>
      <c r="C187" s="13"/>
      <c r="D187" s="13"/>
    </row>
    <row r="188" spans="1:4" ht="12.75" customHeight="1">
      <c r="A188" s="13"/>
      <c r="B188" s="13"/>
      <c r="C188" s="13"/>
      <c r="D188" s="13"/>
    </row>
    <row r="189" spans="1:4" ht="12.75" customHeight="1">
      <c r="A189" s="13"/>
      <c r="B189" s="13"/>
      <c r="C189" s="13"/>
      <c r="D189" s="13"/>
    </row>
    <row r="190" spans="1:4" ht="12.75" customHeight="1">
      <c r="A190" s="13"/>
      <c r="B190" s="13"/>
      <c r="C190" s="13"/>
      <c r="D190" s="13"/>
    </row>
    <row r="191" spans="1:4" ht="12.75" customHeight="1">
      <c r="A191" s="13"/>
      <c r="B191" s="13"/>
      <c r="C191" s="13"/>
      <c r="D191" s="13"/>
    </row>
    <row r="192" spans="1:4" ht="12.75" customHeight="1">
      <c r="A192" s="13"/>
      <c r="B192" s="13"/>
      <c r="C192" s="13"/>
      <c r="D192" s="13"/>
    </row>
    <row r="193" spans="1:4" ht="12.75" customHeight="1">
      <c r="A193" s="13"/>
      <c r="B193" s="13"/>
      <c r="C193" s="13"/>
      <c r="D193" s="13"/>
    </row>
    <row r="194" spans="1:4" ht="12.75" customHeight="1">
      <c r="A194" s="13"/>
      <c r="B194" s="13"/>
      <c r="C194" s="13"/>
      <c r="D194" s="13"/>
    </row>
    <row r="195" spans="1:4" ht="12.75" customHeight="1">
      <c r="A195" s="13"/>
      <c r="B195" s="13"/>
      <c r="C195" s="13"/>
      <c r="D195" s="13"/>
    </row>
    <row r="196" spans="1:4" ht="12.75" customHeight="1">
      <c r="A196" s="13"/>
      <c r="B196" s="13"/>
      <c r="C196" s="13"/>
      <c r="D196" s="13"/>
    </row>
    <row r="197" spans="1:4" ht="12.75" customHeight="1">
      <c r="A197" s="13"/>
      <c r="B197" s="13"/>
      <c r="C197" s="13"/>
      <c r="D197" s="13"/>
    </row>
    <row r="198" spans="1:4" ht="12.75" customHeight="1">
      <c r="A198" s="13"/>
      <c r="B198" s="13"/>
      <c r="C198" s="13"/>
      <c r="D198" s="13"/>
    </row>
    <row r="199" spans="1:4" ht="12.75" customHeight="1">
      <c r="A199" s="13"/>
      <c r="B199" s="13"/>
      <c r="C199" s="13"/>
      <c r="D199" s="13"/>
    </row>
    <row r="200" spans="1:4" ht="12.75" customHeight="1">
      <c r="A200" s="13"/>
      <c r="B200" s="13"/>
      <c r="C200" s="13"/>
      <c r="D200" s="13"/>
    </row>
    <row r="201" spans="1:4" ht="12.75" customHeight="1">
      <c r="A201" s="13"/>
      <c r="B201" s="13"/>
      <c r="C201" s="13"/>
      <c r="D201" s="13"/>
    </row>
    <row r="202" spans="1:4" ht="12.75" customHeight="1">
      <c r="A202" s="13"/>
      <c r="B202" s="13"/>
      <c r="C202" s="13"/>
      <c r="D202" s="13"/>
    </row>
    <row r="203" spans="1:4" ht="12.75" customHeight="1">
      <c r="A203" s="13"/>
      <c r="B203" s="13"/>
      <c r="C203" s="13"/>
      <c r="D203" s="13"/>
    </row>
    <row r="204" spans="1:4" ht="12.75" customHeight="1">
      <c r="A204" s="13"/>
      <c r="B204" s="13"/>
      <c r="C204" s="13"/>
      <c r="D204" s="13"/>
    </row>
    <row r="205" spans="1:4" ht="12.75" customHeight="1">
      <c r="A205" s="13"/>
      <c r="B205" s="13"/>
      <c r="C205" s="13"/>
      <c r="D205" s="13"/>
    </row>
    <row r="206" spans="1:4" ht="12.75" customHeight="1">
      <c r="A206" s="13"/>
      <c r="B206" s="13"/>
      <c r="C206" s="13"/>
      <c r="D206" s="13"/>
    </row>
    <row r="207" spans="1:4" ht="12.75" customHeight="1">
      <c r="A207" s="13"/>
      <c r="B207" s="13"/>
      <c r="C207" s="13"/>
      <c r="D207" s="13"/>
    </row>
    <row r="208" spans="1:4" ht="12.75" customHeight="1">
      <c r="A208" s="13"/>
      <c r="B208" s="13"/>
      <c r="C208" s="13"/>
      <c r="D208" s="13"/>
    </row>
    <row r="209" spans="1:4" ht="12.75" customHeight="1">
      <c r="A209" s="13"/>
      <c r="B209" s="13"/>
      <c r="C209" s="13"/>
      <c r="D209" s="13"/>
    </row>
    <row r="210" spans="1:4" ht="12.75" customHeight="1">
      <c r="A210" s="13"/>
      <c r="B210" s="13"/>
      <c r="C210" s="13"/>
      <c r="D210" s="13"/>
    </row>
    <row r="211" spans="1:4" ht="12.75" customHeight="1">
      <c r="A211" s="13"/>
      <c r="B211" s="13"/>
      <c r="C211" s="13"/>
      <c r="D211" s="13"/>
    </row>
    <row r="212" spans="1:4" ht="12.75" customHeight="1">
      <c r="A212" s="13"/>
      <c r="B212" s="13"/>
      <c r="C212" s="13"/>
      <c r="D212" s="13"/>
    </row>
    <row r="213" spans="1:4" ht="12.75" customHeight="1">
      <c r="A213" s="13"/>
      <c r="B213" s="13"/>
      <c r="C213" s="13"/>
      <c r="D213" s="13"/>
    </row>
    <row r="214" spans="1:4" ht="12.75" customHeight="1">
      <c r="A214" s="13"/>
      <c r="B214" s="13"/>
      <c r="C214" s="13"/>
      <c r="D214" s="13"/>
    </row>
    <row r="215" spans="1:4" ht="12.75" customHeight="1">
      <c r="A215" s="13"/>
      <c r="B215" s="13"/>
      <c r="C215" s="13"/>
      <c r="D215" s="13"/>
    </row>
    <row r="216" spans="1:4" ht="12.75" customHeight="1">
      <c r="A216" s="13"/>
      <c r="B216" s="13"/>
      <c r="C216" s="13"/>
      <c r="D216" s="13"/>
    </row>
    <row r="217" spans="1:4" ht="12.75" customHeight="1">
      <c r="A217" s="13"/>
      <c r="B217" s="13"/>
      <c r="C217" s="13"/>
      <c r="D217" s="13"/>
    </row>
    <row r="218" spans="1:4" ht="12.75" customHeight="1">
      <c r="A218" s="13"/>
      <c r="B218" s="13"/>
      <c r="C218" s="13"/>
      <c r="D218" s="13"/>
    </row>
    <row r="219" spans="1:4" ht="12.75" customHeight="1">
      <c r="A219" s="13"/>
      <c r="B219" s="13"/>
      <c r="C219" s="13"/>
      <c r="D219" s="13"/>
    </row>
    <row r="220" spans="1:4" ht="12.75" customHeight="1">
      <c r="A220" s="13"/>
      <c r="B220" s="13"/>
      <c r="C220" s="13"/>
      <c r="D220" s="13"/>
    </row>
    <row r="221" spans="1:4" ht="12.75" customHeight="1">
      <c r="A221" s="13"/>
      <c r="B221" s="13"/>
      <c r="C221" s="13"/>
      <c r="D221" s="13"/>
    </row>
    <row r="222" spans="1:4" ht="12.75" customHeight="1">
      <c r="A222" s="13"/>
      <c r="B222" s="13"/>
      <c r="C222" s="13"/>
      <c r="D222" s="13"/>
    </row>
    <row r="223" spans="1:4" ht="12.75" customHeight="1">
      <c r="A223" s="13"/>
      <c r="B223" s="13"/>
      <c r="C223" s="13"/>
      <c r="D223" s="13"/>
    </row>
    <row r="224" spans="1:4" ht="12.75" customHeight="1">
      <c r="A224" s="13"/>
      <c r="B224" s="13"/>
      <c r="C224" s="13"/>
      <c r="D224" s="13"/>
    </row>
    <row r="225" spans="1:4" ht="12.75" customHeight="1">
      <c r="A225" s="13"/>
      <c r="B225" s="13"/>
      <c r="C225" s="13"/>
      <c r="D225" s="13"/>
    </row>
    <row r="226" spans="1:4" ht="12.75" customHeight="1">
      <c r="A226" s="13"/>
      <c r="B226" s="13"/>
      <c r="C226" s="13"/>
      <c r="D226" s="13"/>
    </row>
    <row r="227" spans="1:4" ht="12.75" customHeight="1">
      <c r="A227" s="13"/>
      <c r="B227" s="13"/>
      <c r="C227" s="13"/>
      <c r="D227" s="13"/>
    </row>
    <row r="228" spans="1:4" ht="12.75" customHeight="1">
      <c r="A228" s="13"/>
      <c r="B228" s="13"/>
      <c r="C228" s="13"/>
      <c r="D228" s="13"/>
    </row>
    <row r="229" spans="1:4" ht="12.75" customHeight="1">
      <c r="A229" s="13"/>
      <c r="B229" s="13"/>
      <c r="C229" s="13"/>
      <c r="D229" s="13"/>
    </row>
    <row r="230" spans="1:4" ht="12.75" customHeight="1">
      <c r="A230" s="13"/>
      <c r="B230" s="13"/>
      <c r="C230" s="13"/>
      <c r="D230" s="13"/>
    </row>
    <row r="231" spans="1:4" ht="12.75" customHeight="1">
      <c r="A231" s="13"/>
      <c r="B231" s="13"/>
      <c r="C231" s="13"/>
      <c r="D231" s="13"/>
    </row>
    <row r="232" spans="1:4" ht="12.75" customHeight="1">
      <c r="A232" s="13"/>
      <c r="B232" s="13"/>
      <c r="C232" s="13"/>
      <c r="D232" s="13"/>
    </row>
    <row r="233" spans="1:4" ht="12.75" customHeight="1">
      <c r="A233" s="13"/>
      <c r="B233" s="13"/>
      <c r="C233" s="13"/>
      <c r="D233" s="13"/>
    </row>
    <row r="234" spans="1:4" ht="12.75" customHeight="1">
      <c r="A234" s="13"/>
      <c r="B234" s="13"/>
      <c r="C234" s="13"/>
      <c r="D234" s="13"/>
    </row>
    <row r="235" spans="1:4" ht="12.75" customHeight="1">
      <c r="A235" s="13"/>
      <c r="B235" s="13"/>
      <c r="C235" s="13"/>
      <c r="D235" s="13"/>
    </row>
    <row r="236" spans="1:4" ht="12.75" customHeight="1">
      <c r="A236" s="13"/>
      <c r="B236" s="13"/>
      <c r="C236" s="13"/>
      <c r="D236" s="13"/>
    </row>
    <row r="237" spans="1:4" ht="12.75" customHeight="1">
      <c r="A237" s="13"/>
      <c r="B237" s="13"/>
      <c r="C237" s="13"/>
      <c r="D237" s="13"/>
    </row>
    <row r="238" spans="1:4" ht="12.75" customHeight="1">
      <c r="A238" s="13"/>
      <c r="B238" s="13"/>
      <c r="C238" s="13"/>
      <c r="D238" s="13"/>
    </row>
    <row r="239" spans="1:4" ht="12.75" customHeight="1">
      <c r="A239" s="13"/>
      <c r="B239" s="13"/>
      <c r="C239" s="13"/>
      <c r="D239" s="13"/>
    </row>
    <row r="240" spans="1:4" ht="12.75" customHeight="1">
      <c r="A240" s="13"/>
      <c r="B240" s="13"/>
      <c r="C240" s="13"/>
      <c r="D240" s="13"/>
    </row>
    <row r="241" spans="1:4" ht="12.75" customHeight="1">
      <c r="A241" s="13"/>
      <c r="B241" s="13"/>
      <c r="C241" s="13"/>
      <c r="D241" s="13"/>
    </row>
    <row r="242" spans="1:4" ht="12.75" customHeight="1">
      <c r="A242" s="13"/>
      <c r="B242" s="13"/>
      <c r="C242" s="13"/>
      <c r="D242" s="13"/>
    </row>
    <row r="243" spans="1:4" ht="12.75" customHeight="1">
      <c r="A243" s="13"/>
      <c r="B243" s="13"/>
      <c r="C243" s="13"/>
      <c r="D243" s="13"/>
    </row>
    <row r="244" spans="1:4" ht="12.75" customHeight="1">
      <c r="A244" s="13"/>
      <c r="B244" s="13"/>
      <c r="C244" s="13"/>
      <c r="D244" s="13"/>
    </row>
    <row r="245" spans="1:4" ht="12.75" customHeight="1">
      <c r="A245" s="13"/>
      <c r="B245" s="13"/>
      <c r="C245" s="13"/>
      <c r="D245" s="13"/>
    </row>
    <row r="246" spans="1:4" ht="12.75" customHeight="1">
      <c r="A246" s="13"/>
      <c r="B246" s="13"/>
      <c r="C246" s="13"/>
      <c r="D246" s="13"/>
    </row>
    <row r="247" spans="1:4" ht="12.75" customHeight="1">
      <c r="A247" s="13"/>
      <c r="B247" s="13"/>
      <c r="C247" s="13"/>
      <c r="D247" s="13"/>
    </row>
    <row r="248" spans="1:4" ht="12.75" customHeight="1">
      <c r="A248" s="13"/>
      <c r="B248" s="13"/>
      <c r="C248" s="13"/>
      <c r="D248" s="13"/>
    </row>
    <row r="249" spans="1:4" ht="12.75" customHeight="1">
      <c r="A249" s="13"/>
      <c r="B249" s="13"/>
      <c r="C249" s="13"/>
      <c r="D249" s="13"/>
    </row>
    <row r="250" spans="1:4" ht="12.75" customHeight="1">
      <c r="A250" s="13"/>
      <c r="B250" s="13"/>
      <c r="C250" s="13"/>
      <c r="D250" s="13"/>
    </row>
    <row r="251" spans="1:4" ht="12.75" customHeight="1">
      <c r="A251" s="13"/>
      <c r="B251" s="13"/>
      <c r="C251" s="13"/>
      <c r="D251" s="13"/>
    </row>
    <row r="252" spans="1:4" ht="12.75" customHeight="1">
      <c r="A252" s="13"/>
      <c r="B252" s="13"/>
      <c r="C252" s="13"/>
      <c r="D252" s="13"/>
    </row>
    <row r="253" spans="1:4" ht="12.75" customHeight="1">
      <c r="A253" s="13"/>
      <c r="B253" s="13"/>
      <c r="C253" s="13"/>
      <c r="D253" s="13"/>
    </row>
    <row r="254" spans="1:4" ht="12.75" customHeight="1">
      <c r="A254" s="13"/>
      <c r="B254" s="13"/>
      <c r="C254" s="13"/>
      <c r="D254" s="13"/>
    </row>
    <row r="255" spans="1:4" ht="12.75" customHeight="1">
      <c r="A255" s="13"/>
      <c r="B255" s="13"/>
      <c r="C255" s="13"/>
      <c r="D255" s="13"/>
    </row>
    <row r="256" spans="1:4" ht="12.75" customHeight="1">
      <c r="A256" s="13"/>
      <c r="B256" s="13"/>
      <c r="C256" s="13"/>
      <c r="D256" s="13"/>
    </row>
    <row r="257" spans="1:4" ht="12.75" customHeight="1">
      <c r="A257" s="13"/>
      <c r="B257" s="13"/>
      <c r="C257" s="13"/>
      <c r="D257" s="13"/>
    </row>
    <row r="258" spans="1:4" ht="12.75" customHeight="1">
      <c r="A258" s="13"/>
      <c r="B258" s="13"/>
      <c r="C258" s="13"/>
      <c r="D258" s="13"/>
    </row>
    <row r="259" spans="1:4" ht="12.75" customHeight="1">
      <c r="A259" s="13"/>
      <c r="B259" s="13"/>
      <c r="C259" s="13"/>
      <c r="D259" s="13"/>
    </row>
    <row r="260" spans="1:4" ht="12.75" customHeight="1">
      <c r="A260" s="13"/>
      <c r="B260" s="13"/>
      <c r="C260" s="13"/>
      <c r="D260" s="13"/>
    </row>
    <row r="261" spans="1:4" ht="12.75" customHeight="1">
      <c r="A261" s="13"/>
      <c r="B261" s="13"/>
      <c r="C261" s="13"/>
      <c r="D261" s="13"/>
    </row>
    <row r="262" spans="1:4" ht="12.75" customHeight="1">
      <c r="A262" s="13"/>
      <c r="B262" s="13"/>
      <c r="C262" s="13"/>
      <c r="D262" s="13"/>
    </row>
    <row r="263" spans="1:4" ht="12.75" customHeight="1">
      <c r="A263" s="13"/>
      <c r="B263" s="13"/>
      <c r="C263" s="13"/>
      <c r="D263" s="13"/>
    </row>
    <row r="264" spans="1:4" ht="12.75" customHeight="1">
      <c r="A264" s="13"/>
      <c r="B264" s="13"/>
      <c r="C264" s="13"/>
      <c r="D264" s="13"/>
    </row>
    <row r="265" spans="1:4" ht="12.75" customHeight="1">
      <c r="A265" s="13"/>
      <c r="B265" s="13"/>
      <c r="C265" s="13"/>
      <c r="D265" s="13"/>
    </row>
    <row r="266" spans="1:4" ht="12.75" customHeight="1">
      <c r="A266" s="13"/>
      <c r="B266" s="13"/>
      <c r="C266" s="13"/>
      <c r="D266" s="13"/>
    </row>
    <row r="267" spans="1:4" ht="12.75" customHeight="1">
      <c r="A267" s="13"/>
      <c r="B267" s="13"/>
      <c r="C267" s="13"/>
      <c r="D267" s="13"/>
    </row>
    <row r="268" spans="1:4" ht="12.75" customHeight="1">
      <c r="A268" s="13"/>
      <c r="B268" s="13"/>
      <c r="C268" s="13"/>
      <c r="D268" s="13"/>
    </row>
    <row r="269" spans="1:4" ht="12.75" customHeight="1">
      <c r="A269" s="13"/>
      <c r="B269" s="13"/>
      <c r="C269" s="13"/>
      <c r="D269" s="13"/>
    </row>
    <row r="270" spans="1:4" ht="12.75" customHeight="1">
      <c r="A270" s="13"/>
      <c r="B270" s="13"/>
      <c r="C270" s="13"/>
      <c r="D270" s="13"/>
    </row>
    <row r="271" spans="1:4" ht="12.75" customHeight="1">
      <c r="A271" s="13"/>
      <c r="B271" s="13"/>
      <c r="C271" s="13"/>
      <c r="D271" s="13"/>
    </row>
    <row r="272" spans="1:4" ht="12.75" customHeight="1">
      <c r="A272" s="13"/>
      <c r="B272" s="13"/>
      <c r="C272" s="13"/>
      <c r="D272" s="13"/>
    </row>
    <row r="273" spans="1:4" ht="12.75" customHeight="1">
      <c r="A273" s="13"/>
      <c r="B273" s="13"/>
      <c r="C273" s="13"/>
      <c r="D273" s="13"/>
    </row>
    <row r="274" spans="1:4" ht="12.75" customHeight="1">
      <c r="A274" s="13"/>
      <c r="B274" s="13"/>
      <c r="C274" s="13"/>
      <c r="D274" s="13"/>
    </row>
    <row r="275" spans="1:4" ht="12.75" customHeight="1">
      <c r="A275" s="13"/>
      <c r="B275" s="13"/>
      <c r="C275" s="13"/>
      <c r="D275" s="13"/>
    </row>
    <row r="276" spans="1:4" ht="12.75" customHeight="1">
      <c r="A276" s="13"/>
      <c r="B276" s="13"/>
      <c r="C276" s="13"/>
      <c r="D276" s="13"/>
    </row>
    <row r="277" spans="1:4" ht="12.75" customHeight="1">
      <c r="A277" s="13"/>
      <c r="B277" s="13"/>
      <c r="C277" s="13"/>
      <c r="D277" s="13"/>
    </row>
    <row r="278" spans="1:4" ht="12.75" customHeight="1">
      <c r="A278" s="13"/>
      <c r="B278" s="13"/>
      <c r="C278" s="13"/>
      <c r="D278" s="13"/>
    </row>
    <row r="279" spans="1:4" ht="12.75" customHeight="1">
      <c r="A279" s="13"/>
      <c r="B279" s="13"/>
      <c r="C279" s="13"/>
      <c r="D279" s="13"/>
    </row>
    <row r="280" spans="1:4" ht="12.75" customHeight="1">
      <c r="A280" s="13"/>
      <c r="B280" s="13"/>
      <c r="C280" s="13"/>
      <c r="D280" s="13"/>
    </row>
    <row r="281" spans="1:4" ht="12.75" customHeight="1">
      <c r="A281" s="13"/>
      <c r="B281" s="13"/>
      <c r="C281" s="13"/>
      <c r="D281" s="13"/>
    </row>
    <row r="282" spans="1:4" ht="12.75" customHeight="1">
      <c r="A282" s="13"/>
      <c r="B282" s="13"/>
      <c r="C282" s="13"/>
      <c r="D282" s="13"/>
    </row>
    <row r="283" spans="1:4" ht="12.75" customHeight="1">
      <c r="A283" s="13"/>
      <c r="B283" s="13"/>
      <c r="C283" s="13"/>
      <c r="D283" s="13"/>
    </row>
    <row r="284" spans="1:4" ht="12.75" customHeight="1">
      <c r="A284" s="13"/>
      <c r="B284" s="13"/>
      <c r="C284" s="13"/>
      <c r="D284" s="13"/>
    </row>
    <row r="285" spans="1:4" ht="12.75" customHeight="1">
      <c r="A285" s="13"/>
      <c r="B285" s="13"/>
      <c r="C285" s="13"/>
      <c r="D285" s="13"/>
    </row>
    <row r="286" spans="1:4" ht="12.75" customHeight="1">
      <c r="A286" s="13"/>
      <c r="B286" s="13"/>
      <c r="C286" s="13"/>
      <c r="D286" s="13"/>
    </row>
    <row r="287" spans="1:4" ht="12.75" customHeight="1">
      <c r="A287" s="13"/>
      <c r="B287" s="13"/>
      <c r="C287" s="13"/>
      <c r="D287" s="13"/>
    </row>
    <row r="288" spans="1:4" ht="12.75" customHeight="1">
      <c r="A288" s="13"/>
      <c r="B288" s="13"/>
      <c r="C288" s="13"/>
      <c r="D288" s="13"/>
    </row>
    <row r="289" spans="1:4" ht="12.75" customHeight="1">
      <c r="A289" s="13"/>
      <c r="B289" s="13"/>
      <c r="C289" s="13"/>
      <c r="D289" s="13"/>
    </row>
    <row r="290" spans="1:4" ht="12.75" customHeight="1">
      <c r="A290" s="13"/>
      <c r="B290" s="13"/>
      <c r="C290" s="13"/>
      <c r="D290" s="13"/>
    </row>
    <row r="291" spans="1:4" ht="12.75" customHeight="1">
      <c r="A291" s="13"/>
      <c r="B291" s="13"/>
      <c r="C291" s="13"/>
      <c r="D291" s="13"/>
    </row>
    <row r="292" spans="1:4" ht="12.75" customHeight="1">
      <c r="A292" s="13"/>
      <c r="B292" s="13"/>
      <c r="C292" s="13"/>
      <c r="D292" s="13"/>
    </row>
    <row r="293" spans="1:4" ht="12.75" customHeight="1">
      <c r="A293" s="13"/>
      <c r="B293" s="13"/>
      <c r="C293" s="13"/>
      <c r="D293" s="13"/>
    </row>
    <row r="294" spans="1:4" ht="12.75" customHeight="1">
      <c r="A294" s="13"/>
      <c r="B294" s="13"/>
      <c r="C294" s="13"/>
      <c r="D294" s="13"/>
    </row>
    <row r="295" spans="1:4" ht="12.75" customHeight="1">
      <c r="A295" s="13"/>
      <c r="B295" s="13"/>
      <c r="C295" s="13"/>
      <c r="D295" s="13"/>
    </row>
    <row r="296" spans="1:4" ht="12.75" customHeight="1">
      <c r="A296" s="13"/>
      <c r="B296" s="13"/>
      <c r="C296" s="13"/>
      <c r="D296" s="13"/>
    </row>
    <row r="297" spans="1:4" ht="12.75" customHeight="1">
      <c r="A297" s="13"/>
      <c r="B297" s="13"/>
      <c r="C297" s="13"/>
      <c r="D297" s="13"/>
    </row>
    <row r="298" spans="1:4" ht="12.75" customHeight="1">
      <c r="A298" s="13"/>
      <c r="B298" s="13"/>
      <c r="C298" s="13"/>
      <c r="D298" s="13"/>
    </row>
    <row r="299" spans="1:4" ht="12.75" customHeight="1">
      <c r="A299" s="13"/>
      <c r="B299" s="13"/>
      <c r="C299" s="13"/>
      <c r="D299" s="13"/>
    </row>
    <row r="300" spans="1:4" ht="12.75" customHeight="1">
      <c r="A300" s="13"/>
      <c r="B300" s="13"/>
      <c r="C300" s="13"/>
      <c r="D300" s="13"/>
    </row>
    <row r="301" spans="1:4" ht="12.75" customHeight="1">
      <c r="A301" s="13"/>
      <c r="B301" s="13"/>
      <c r="C301" s="13"/>
      <c r="D301" s="13"/>
    </row>
    <row r="302" spans="1:4" ht="12.75" customHeight="1">
      <c r="A302" s="13"/>
      <c r="B302" s="13"/>
      <c r="C302" s="13"/>
      <c r="D302" s="13"/>
    </row>
    <row r="303" spans="1:4" ht="12.75" customHeight="1">
      <c r="A303" s="13"/>
      <c r="B303" s="13"/>
      <c r="C303" s="13"/>
      <c r="D303" s="13"/>
    </row>
    <row r="304" spans="1:4" ht="12.75" customHeight="1">
      <c r="A304" s="13"/>
      <c r="B304" s="13"/>
      <c r="C304" s="13"/>
      <c r="D304" s="13"/>
    </row>
    <row r="305" spans="1:4" ht="12.75" customHeight="1">
      <c r="A305" s="13"/>
      <c r="B305" s="13"/>
      <c r="C305" s="13"/>
      <c r="D305" s="13"/>
    </row>
    <row r="306" spans="1:4" ht="12.75" customHeight="1">
      <c r="A306" s="13"/>
      <c r="B306" s="13"/>
      <c r="C306" s="13"/>
      <c r="D306" s="13"/>
    </row>
    <row r="307" spans="1:4" ht="12.75" customHeight="1">
      <c r="A307" s="13"/>
      <c r="B307" s="13"/>
      <c r="C307" s="13"/>
      <c r="D307" s="13"/>
    </row>
    <row r="308" spans="1:4" ht="12.75" customHeight="1">
      <c r="A308" s="13"/>
      <c r="B308" s="13"/>
      <c r="C308" s="13"/>
      <c r="D308" s="13"/>
    </row>
    <row r="309" spans="1:4" ht="12.75" customHeight="1">
      <c r="A309" s="13"/>
      <c r="B309" s="13"/>
      <c r="C309" s="13"/>
      <c r="D309" s="13"/>
    </row>
    <row r="310" spans="1:4" ht="12.75" customHeight="1">
      <c r="A310" s="13"/>
      <c r="B310" s="13"/>
      <c r="C310" s="13"/>
      <c r="D310" s="13"/>
    </row>
    <row r="311" spans="1:4" ht="12.75" customHeight="1">
      <c r="A311" s="13"/>
      <c r="B311" s="13"/>
      <c r="C311" s="13"/>
      <c r="D311" s="13"/>
    </row>
    <row r="312" spans="1:4" ht="12.75" customHeight="1">
      <c r="A312" s="13"/>
      <c r="B312" s="13"/>
      <c r="C312" s="13"/>
      <c r="D312" s="13"/>
    </row>
    <row r="313" spans="1:4" ht="12.75" customHeight="1">
      <c r="A313" s="13"/>
      <c r="B313" s="13"/>
      <c r="C313" s="13"/>
      <c r="D313" s="13"/>
    </row>
    <row r="314" spans="1:4" ht="12.75" customHeight="1">
      <c r="A314" s="13"/>
      <c r="B314" s="13"/>
      <c r="C314" s="13"/>
      <c r="D314" s="13"/>
    </row>
    <row r="315" spans="1:4" ht="12.75" customHeight="1">
      <c r="A315" s="13"/>
      <c r="B315" s="13"/>
      <c r="C315" s="13"/>
      <c r="D315" s="13"/>
    </row>
    <row r="316" spans="1:4" ht="12.75" customHeight="1">
      <c r="A316" s="13"/>
      <c r="B316" s="13"/>
      <c r="C316" s="13"/>
      <c r="D316" s="13"/>
    </row>
    <row r="317" spans="1:4" ht="12.75" customHeight="1">
      <c r="A317" s="13"/>
      <c r="B317" s="13"/>
      <c r="C317" s="13"/>
      <c r="D317" s="13"/>
    </row>
    <row r="318" spans="1:4" ht="12.75" customHeight="1">
      <c r="A318" s="13"/>
      <c r="B318" s="13"/>
      <c r="C318" s="13"/>
      <c r="D318" s="13"/>
    </row>
    <row r="319" spans="1:4" ht="12.75" customHeight="1">
      <c r="A319" s="13"/>
      <c r="B319" s="13"/>
      <c r="C319" s="13"/>
      <c r="D319" s="13"/>
    </row>
    <row r="320" spans="1:4" ht="12.75" customHeight="1">
      <c r="A320" s="13"/>
      <c r="B320" s="13"/>
      <c r="C320" s="13"/>
      <c r="D320" s="13"/>
    </row>
    <row r="321" spans="1:4" ht="12.75" customHeight="1">
      <c r="A321" s="13"/>
      <c r="B321" s="13"/>
      <c r="C321" s="13"/>
      <c r="D321" s="13"/>
    </row>
    <row r="322" spans="1:4" ht="12.75" customHeight="1">
      <c r="A322" s="13"/>
      <c r="B322" s="13"/>
      <c r="C322" s="13"/>
      <c r="D322" s="13"/>
    </row>
    <row r="323" spans="1:4" ht="12.75" customHeight="1">
      <c r="A323" s="13"/>
      <c r="B323" s="13"/>
      <c r="C323" s="13"/>
      <c r="D323" s="13"/>
    </row>
    <row r="324" spans="1:4" ht="12.75" customHeight="1">
      <c r="A324" s="13"/>
      <c r="B324" s="13"/>
      <c r="C324" s="13"/>
      <c r="D324" s="13"/>
    </row>
    <row r="325" spans="1:4" ht="12.75" customHeight="1">
      <c r="A325" s="13"/>
      <c r="B325" s="13"/>
      <c r="C325" s="13"/>
      <c r="D325" s="13"/>
    </row>
    <row r="326" spans="1:4" ht="12.75" customHeight="1">
      <c r="A326" s="13"/>
      <c r="B326" s="13"/>
      <c r="C326" s="13"/>
      <c r="D326" s="13"/>
    </row>
    <row r="327" spans="1:4" ht="12.75" customHeight="1">
      <c r="A327" s="13"/>
      <c r="B327" s="13"/>
      <c r="C327" s="13"/>
      <c r="D327" s="13"/>
    </row>
    <row r="328" spans="1:4" ht="12.75" customHeight="1">
      <c r="A328" s="13"/>
      <c r="B328" s="13"/>
      <c r="C328" s="13"/>
      <c r="D328" s="13"/>
    </row>
    <row r="329" spans="1:4" ht="12.75" customHeight="1">
      <c r="A329" s="13"/>
      <c r="B329" s="13"/>
      <c r="C329" s="13"/>
      <c r="D329" s="13"/>
    </row>
    <row r="330" spans="1:4" ht="12.75" customHeight="1">
      <c r="A330" s="13"/>
      <c r="B330" s="13"/>
      <c r="C330" s="13"/>
      <c r="D330" s="13"/>
    </row>
    <row r="331" spans="1:4" ht="12.75" customHeight="1">
      <c r="A331" s="13"/>
      <c r="B331" s="13"/>
      <c r="C331" s="13"/>
      <c r="D331" s="13"/>
    </row>
    <row r="332" spans="1:4" ht="12.75" customHeight="1">
      <c r="A332" s="13"/>
      <c r="B332" s="13"/>
      <c r="C332" s="13"/>
      <c r="D332" s="13"/>
    </row>
    <row r="333" spans="1:4" ht="12.75" customHeight="1">
      <c r="A333" s="13"/>
      <c r="B333" s="13"/>
      <c r="C333" s="13"/>
      <c r="D333" s="13"/>
    </row>
    <row r="334" spans="1:4" ht="12.75" customHeight="1">
      <c r="A334" s="13"/>
      <c r="B334" s="13"/>
      <c r="C334" s="13"/>
      <c r="D334" s="13"/>
    </row>
    <row r="335" spans="1:4" ht="12.75" customHeight="1">
      <c r="A335" s="13"/>
      <c r="B335" s="13"/>
      <c r="C335" s="13"/>
      <c r="D335" s="13"/>
    </row>
    <row r="336" spans="1:4" ht="12.75" customHeight="1">
      <c r="A336" s="13"/>
      <c r="B336" s="13"/>
      <c r="C336" s="13"/>
      <c r="D336" s="13"/>
    </row>
    <row r="337" spans="1:4" ht="12.75" customHeight="1">
      <c r="A337" s="13"/>
      <c r="B337" s="13"/>
      <c r="C337" s="13"/>
      <c r="D337" s="13"/>
    </row>
    <row r="338" spans="1:4" ht="12.75" customHeight="1">
      <c r="A338" s="13"/>
      <c r="B338" s="13"/>
      <c r="C338" s="13"/>
      <c r="D338" s="13"/>
    </row>
    <row r="339" spans="1:4" ht="12.75" customHeight="1">
      <c r="A339" s="13"/>
      <c r="B339" s="13"/>
      <c r="C339" s="13"/>
      <c r="D339" s="13"/>
    </row>
    <row r="340" spans="1:4" ht="12.75" customHeight="1">
      <c r="A340" s="13"/>
      <c r="B340" s="13"/>
      <c r="C340" s="13"/>
      <c r="D340" s="13"/>
    </row>
    <row r="341" spans="1:4" ht="12.75" customHeight="1">
      <c r="A341" s="13"/>
      <c r="B341" s="13"/>
      <c r="C341" s="13"/>
      <c r="D341" s="13"/>
    </row>
    <row r="342" spans="1:4" ht="12.75" customHeight="1">
      <c r="A342" s="13"/>
      <c r="B342" s="13"/>
      <c r="C342" s="13"/>
      <c r="D342" s="13"/>
    </row>
    <row r="343" spans="1:4" ht="12.75" customHeight="1">
      <c r="A343" s="13"/>
      <c r="B343" s="13"/>
      <c r="C343" s="13"/>
      <c r="D343" s="13"/>
    </row>
    <row r="344" spans="1:4" ht="12.75" customHeight="1">
      <c r="A344" s="13"/>
      <c r="B344" s="13"/>
      <c r="C344" s="13"/>
      <c r="D344" s="13"/>
    </row>
    <row r="345" spans="1:4" ht="12.75" customHeight="1">
      <c r="A345" s="13"/>
      <c r="B345" s="13"/>
      <c r="C345" s="13"/>
      <c r="D345" s="13"/>
    </row>
    <row r="346" spans="1:4" ht="12.75" customHeight="1">
      <c r="A346" s="13"/>
      <c r="B346" s="13"/>
      <c r="C346" s="13"/>
      <c r="D346" s="13"/>
    </row>
    <row r="347" spans="1:4" ht="12.75" customHeight="1">
      <c r="A347" s="13"/>
      <c r="B347" s="13"/>
      <c r="C347" s="13"/>
      <c r="D347" s="13"/>
    </row>
    <row r="348" spans="1:4" ht="12.75" customHeight="1">
      <c r="A348" s="13"/>
      <c r="B348" s="13"/>
      <c r="C348" s="13"/>
      <c r="D348" s="13"/>
    </row>
    <row r="349" spans="1:4" ht="12.75" customHeight="1">
      <c r="A349" s="13"/>
      <c r="B349" s="13"/>
      <c r="C349" s="13"/>
      <c r="D349" s="13"/>
    </row>
    <row r="350" spans="1:4" ht="12.75" customHeight="1">
      <c r="A350" s="13"/>
      <c r="B350" s="13"/>
      <c r="C350" s="13"/>
      <c r="D350" s="13"/>
    </row>
    <row r="351" spans="1:4" ht="12.75" customHeight="1">
      <c r="A351" s="13"/>
      <c r="B351" s="13"/>
      <c r="C351" s="13"/>
      <c r="D351" s="13"/>
    </row>
    <row r="352" spans="1:4" ht="12.75" customHeight="1">
      <c r="A352" s="13"/>
      <c r="B352" s="13"/>
      <c r="C352" s="13"/>
      <c r="D352" s="13"/>
    </row>
    <row r="353" spans="1:4" ht="12.75" customHeight="1">
      <c r="A353" s="13"/>
      <c r="B353" s="13"/>
      <c r="C353" s="13"/>
      <c r="D353" s="13"/>
    </row>
    <row r="354" spans="1:4" ht="12.75" customHeight="1">
      <c r="A354" s="13"/>
      <c r="B354" s="13"/>
      <c r="C354" s="13"/>
      <c r="D354" s="13"/>
    </row>
    <row r="355" spans="1:4" ht="12.75" customHeight="1">
      <c r="A355" s="13"/>
      <c r="B355" s="13"/>
      <c r="C355" s="13"/>
      <c r="D355" s="13"/>
    </row>
    <row r="356" spans="1:4" ht="12.75" customHeight="1">
      <c r="A356" s="13"/>
      <c r="B356" s="13"/>
      <c r="C356" s="13"/>
      <c r="D356" s="13"/>
    </row>
    <row r="357" spans="1:4" ht="12.75" customHeight="1">
      <c r="A357" s="13"/>
      <c r="B357" s="13"/>
      <c r="C357" s="13"/>
      <c r="D357" s="13"/>
    </row>
    <row r="358" spans="1:4" ht="12.75" customHeight="1">
      <c r="A358" s="13"/>
      <c r="B358" s="13"/>
      <c r="C358" s="13"/>
      <c r="D358" s="13"/>
    </row>
    <row r="359" spans="1:4" ht="12.75" customHeight="1">
      <c r="A359" s="13"/>
      <c r="B359" s="13"/>
      <c r="C359" s="13"/>
      <c r="D359" s="13"/>
    </row>
    <row r="360" spans="1:4" ht="12.75" customHeight="1">
      <c r="A360" s="13"/>
      <c r="B360" s="13"/>
      <c r="C360" s="13"/>
      <c r="D360" s="13"/>
    </row>
    <row r="361" spans="1:4" ht="12.75" customHeight="1">
      <c r="A361" s="13"/>
      <c r="B361" s="13"/>
      <c r="C361" s="13"/>
      <c r="D361" s="13"/>
    </row>
    <row r="362" spans="1:4" ht="12.75" customHeight="1">
      <c r="A362" s="13"/>
      <c r="B362" s="13"/>
      <c r="C362" s="13"/>
      <c r="D362" s="13"/>
    </row>
    <row r="363" spans="1:4" ht="12.75" customHeight="1">
      <c r="A363" s="13"/>
      <c r="B363" s="13"/>
      <c r="C363" s="13"/>
      <c r="D363" s="13"/>
    </row>
    <row r="364" spans="1:4" ht="12.75" customHeight="1">
      <c r="A364" s="13"/>
      <c r="B364" s="13"/>
      <c r="C364" s="13"/>
      <c r="D364" s="13"/>
    </row>
    <row r="365" spans="1:4" ht="12.75" customHeight="1">
      <c r="A365" s="13"/>
      <c r="B365" s="13"/>
      <c r="C365" s="13"/>
      <c r="D365" s="13"/>
    </row>
    <row r="366" spans="1:4" ht="12.75" customHeight="1">
      <c r="A366" s="13"/>
      <c r="B366" s="13"/>
      <c r="C366" s="13"/>
      <c r="D366" s="13"/>
    </row>
    <row r="367" spans="1:4" ht="12.75" customHeight="1">
      <c r="A367" s="13"/>
      <c r="B367" s="13"/>
      <c r="C367" s="13"/>
      <c r="D367" s="13"/>
    </row>
    <row r="368" spans="1:4" ht="12.75" customHeight="1">
      <c r="A368" s="13"/>
      <c r="B368" s="13"/>
      <c r="C368" s="13"/>
      <c r="D368" s="13"/>
    </row>
    <row r="369" spans="1:4" ht="12.75" customHeight="1">
      <c r="A369" s="13"/>
      <c r="B369" s="13"/>
      <c r="C369" s="13"/>
      <c r="D369" s="13"/>
    </row>
    <row r="370" spans="1:4" ht="12.75" customHeight="1">
      <c r="A370" s="13"/>
      <c r="B370" s="13"/>
      <c r="C370" s="13"/>
      <c r="D370" s="13"/>
    </row>
    <row r="371" spans="1:4" ht="12.75" customHeight="1">
      <c r="A371" s="13"/>
      <c r="B371" s="13"/>
      <c r="C371" s="13"/>
      <c r="D371" s="13"/>
    </row>
    <row r="372" spans="1:4" ht="12.75" customHeight="1">
      <c r="A372" s="13"/>
      <c r="B372" s="13"/>
      <c r="C372" s="13"/>
      <c r="D372" s="13"/>
    </row>
    <row r="373" spans="1:4" ht="12.75" customHeight="1">
      <c r="A373" s="13"/>
      <c r="B373" s="13"/>
      <c r="C373" s="13"/>
      <c r="D373" s="13"/>
    </row>
    <row r="374" spans="1:4" ht="12.75" customHeight="1">
      <c r="A374" s="13"/>
      <c r="B374" s="13"/>
      <c r="C374" s="13"/>
      <c r="D374" s="13"/>
    </row>
    <row r="375" spans="1:4" ht="12.75" customHeight="1">
      <c r="A375" s="13"/>
      <c r="B375" s="13"/>
      <c r="C375" s="13"/>
      <c r="D375" s="13"/>
    </row>
    <row r="376" spans="1:4" ht="12.75" customHeight="1">
      <c r="A376" s="13"/>
      <c r="B376" s="13"/>
      <c r="C376" s="13"/>
      <c r="D376" s="13"/>
    </row>
    <row r="377" spans="1:4" ht="12.75" customHeight="1">
      <c r="A377" s="13"/>
      <c r="B377" s="13"/>
      <c r="C377" s="13"/>
      <c r="D377" s="13"/>
    </row>
    <row r="378" spans="1:4" ht="12.75" customHeight="1">
      <c r="A378" s="13"/>
      <c r="B378" s="13"/>
      <c r="C378" s="13"/>
      <c r="D378" s="13"/>
    </row>
    <row r="379" spans="1:4" ht="12.75" customHeight="1">
      <c r="A379" s="13"/>
      <c r="B379" s="13"/>
      <c r="C379" s="13"/>
      <c r="D379" s="13"/>
    </row>
    <row r="380" spans="1:4" ht="12.75" customHeight="1">
      <c r="A380" s="13"/>
      <c r="B380" s="13"/>
      <c r="C380" s="13"/>
      <c r="D380" s="13"/>
    </row>
    <row r="381" spans="1:4" ht="12.75" customHeight="1">
      <c r="A381" s="13"/>
      <c r="B381" s="13"/>
      <c r="C381" s="13"/>
      <c r="D381" s="13"/>
    </row>
    <row r="382" spans="1:4" ht="12.75" customHeight="1">
      <c r="A382" s="13"/>
      <c r="B382" s="13"/>
      <c r="C382" s="13"/>
      <c r="D382" s="13"/>
    </row>
    <row r="383" spans="1:4" ht="12.75" customHeight="1">
      <c r="A383" s="13"/>
      <c r="B383" s="13"/>
      <c r="C383" s="13"/>
      <c r="D383" s="13"/>
    </row>
    <row r="384" spans="1:4" ht="12.75" customHeight="1">
      <c r="A384" s="13"/>
      <c r="B384" s="13"/>
      <c r="C384" s="13"/>
      <c r="D384" s="13"/>
    </row>
    <row r="385" spans="1:4" ht="12.75" customHeight="1">
      <c r="A385" s="13"/>
      <c r="B385" s="13"/>
      <c r="C385" s="13"/>
      <c r="D385" s="13"/>
    </row>
    <row r="386" spans="1:4" ht="12.75" customHeight="1">
      <c r="A386" s="13"/>
      <c r="B386" s="13"/>
      <c r="C386" s="13"/>
      <c r="D386" s="13"/>
    </row>
    <row r="387" spans="1:4" ht="12.75" customHeight="1">
      <c r="A387" s="13"/>
      <c r="B387" s="13"/>
      <c r="C387" s="13"/>
      <c r="D387" s="13"/>
    </row>
    <row r="388" spans="1:4" ht="12.75" customHeight="1">
      <c r="A388" s="13"/>
      <c r="B388" s="13"/>
      <c r="C388" s="13"/>
      <c r="D388" s="13"/>
    </row>
    <row r="389" spans="1:4" ht="12.75" customHeight="1">
      <c r="A389" s="13"/>
      <c r="B389" s="13"/>
      <c r="C389" s="13"/>
      <c r="D389" s="13"/>
    </row>
    <row r="390" spans="1:4" ht="12.75" customHeight="1">
      <c r="A390" s="13"/>
      <c r="B390" s="13"/>
      <c r="C390" s="13"/>
      <c r="D390" s="13"/>
    </row>
    <row r="391" spans="1:4" ht="12.75" customHeight="1">
      <c r="A391" s="13"/>
      <c r="B391" s="13"/>
      <c r="C391" s="13"/>
      <c r="D391" s="13"/>
    </row>
    <row r="392" spans="1:4" ht="12.75" customHeight="1">
      <c r="A392" s="13"/>
      <c r="B392" s="13"/>
      <c r="C392" s="13"/>
      <c r="D392" s="13"/>
    </row>
    <row r="393" spans="1:4" ht="12.75" customHeight="1">
      <c r="A393" s="13"/>
      <c r="B393" s="13"/>
      <c r="C393" s="13"/>
      <c r="D393" s="13"/>
    </row>
    <row r="394" spans="1:4" ht="12.75" customHeight="1">
      <c r="A394" s="13"/>
      <c r="B394" s="13"/>
      <c r="C394" s="13"/>
      <c r="D394" s="13"/>
    </row>
    <row r="395" spans="1:4" ht="12.75" customHeight="1">
      <c r="A395" s="13"/>
      <c r="B395" s="13"/>
      <c r="C395" s="13"/>
      <c r="D395" s="13"/>
    </row>
    <row r="396" spans="1:4" ht="12.75" customHeight="1">
      <c r="A396" s="13"/>
      <c r="B396" s="13"/>
      <c r="C396" s="13"/>
      <c r="D396" s="13"/>
    </row>
    <row r="397" spans="1:4" ht="12.75" customHeight="1">
      <c r="A397" s="13"/>
      <c r="B397" s="13"/>
      <c r="C397" s="13"/>
      <c r="D397" s="13"/>
    </row>
    <row r="398" spans="1:4" ht="12.75" customHeight="1">
      <c r="A398" s="13"/>
      <c r="B398" s="13"/>
      <c r="C398" s="13"/>
      <c r="D398" s="13"/>
    </row>
    <row r="399" spans="1:4" ht="12.75" customHeight="1">
      <c r="A399" s="13"/>
      <c r="B399" s="13"/>
      <c r="C399" s="13"/>
      <c r="D399" s="13"/>
    </row>
    <row r="400" spans="1:4" ht="12.75" customHeight="1">
      <c r="A400" s="13"/>
      <c r="B400" s="13"/>
      <c r="C400" s="13"/>
      <c r="D400" s="13"/>
    </row>
    <row r="401" spans="1:4" ht="12.75" customHeight="1">
      <c r="A401" s="13"/>
      <c r="B401" s="13"/>
      <c r="C401" s="13"/>
      <c r="D401" s="13"/>
    </row>
    <row r="402" spans="1:4" ht="12.75" customHeight="1">
      <c r="A402" s="13"/>
      <c r="B402" s="13"/>
      <c r="C402" s="13"/>
      <c r="D402" s="13"/>
    </row>
    <row r="403" spans="1:4" ht="12.75" customHeight="1">
      <c r="A403" s="13"/>
      <c r="B403" s="13"/>
      <c r="C403" s="13"/>
      <c r="D403" s="13"/>
    </row>
    <row r="404" spans="1:4" ht="12.75" customHeight="1">
      <c r="A404" s="13"/>
      <c r="B404" s="13"/>
      <c r="C404" s="13"/>
      <c r="D404" s="13"/>
    </row>
    <row r="405" spans="1:4" ht="12.75" customHeight="1">
      <c r="A405" s="13"/>
      <c r="B405" s="13"/>
      <c r="C405" s="13"/>
      <c r="D405" s="13"/>
    </row>
    <row r="406" spans="1:4" ht="12.75" customHeight="1">
      <c r="A406" s="13"/>
      <c r="B406" s="13"/>
      <c r="C406" s="13"/>
      <c r="D406" s="13"/>
    </row>
    <row r="407" spans="1:4" ht="12.75" customHeight="1">
      <c r="A407" s="13"/>
      <c r="B407" s="13"/>
      <c r="C407" s="13"/>
      <c r="D407" s="13"/>
    </row>
    <row r="408" spans="1:4" ht="12.75" customHeight="1">
      <c r="A408" s="13"/>
      <c r="B408" s="13"/>
      <c r="C408" s="13"/>
      <c r="D408" s="13"/>
    </row>
    <row r="409" spans="1:4" ht="12.75" customHeight="1">
      <c r="A409" s="13"/>
      <c r="B409" s="13"/>
      <c r="C409" s="13"/>
      <c r="D409" s="13"/>
    </row>
    <row r="410" spans="1:4" ht="12.75" customHeight="1">
      <c r="A410" s="13"/>
      <c r="B410" s="13"/>
      <c r="C410" s="13"/>
      <c r="D410" s="13"/>
    </row>
    <row r="411" spans="1:4" ht="12.75" customHeight="1">
      <c r="A411" s="13"/>
      <c r="B411" s="13"/>
      <c r="C411" s="13"/>
      <c r="D411" s="13"/>
    </row>
    <row r="412" spans="1:4" ht="12.75" customHeight="1">
      <c r="A412" s="13"/>
      <c r="B412" s="13"/>
      <c r="C412" s="13"/>
      <c r="D412" s="13"/>
    </row>
    <row r="413" spans="1:4" ht="12.75" customHeight="1">
      <c r="A413" s="13"/>
      <c r="B413" s="13"/>
      <c r="C413" s="13"/>
      <c r="D413" s="13"/>
    </row>
    <row r="414" spans="1:4" ht="12.75" customHeight="1">
      <c r="A414" s="13"/>
      <c r="B414" s="13"/>
      <c r="C414" s="13"/>
      <c r="D414" s="13"/>
    </row>
    <row r="415" spans="1:4" ht="12.75" customHeight="1">
      <c r="A415" s="13"/>
      <c r="B415" s="13"/>
      <c r="C415" s="13"/>
      <c r="D415" s="13"/>
    </row>
    <row r="416" spans="1:4" ht="12.75" customHeight="1">
      <c r="A416" s="13"/>
      <c r="B416" s="13"/>
      <c r="C416" s="13"/>
      <c r="D416" s="13"/>
    </row>
    <row r="417" spans="1:4" ht="12.75" customHeight="1">
      <c r="A417" s="13"/>
      <c r="B417" s="13"/>
      <c r="C417" s="13"/>
      <c r="D417" s="13"/>
    </row>
    <row r="418" spans="1:4" ht="12.75" customHeight="1">
      <c r="A418" s="13"/>
      <c r="B418" s="13"/>
      <c r="C418" s="13"/>
      <c r="D418" s="13"/>
    </row>
    <row r="419" spans="1:4" ht="12.75" customHeight="1">
      <c r="A419" s="13"/>
      <c r="B419" s="13"/>
      <c r="C419" s="13"/>
      <c r="D419" s="13"/>
    </row>
    <row r="420" spans="1:4" ht="12.75" customHeight="1">
      <c r="A420" s="13"/>
      <c r="B420" s="13"/>
      <c r="C420" s="13"/>
      <c r="D420" s="13"/>
    </row>
    <row r="421" spans="1:4" ht="12.75" customHeight="1">
      <c r="A421" s="13"/>
      <c r="B421" s="13"/>
      <c r="C421" s="13"/>
      <c r="D421" s="13"/>
    </row>
    <row r="422" spans="1:4" ht="12.75" customHeight="1">
      <c r="A422" s="13"/>
      <c r="B422" s="13"/>
      <c r="C422" s="13"/>
      <c r="D422" s="13"/>
    </row>
    <row r="423" spans="1:4" ht="12.75" customHeight="1">
      <c r="A423" s="13"/>
      <c r="B423" s="13"/>
      <c r="C423" s="13"/>
      <c r="D423" s="13"/>
    </row>
    <row r="424" spans="1:4" ht="12.75" customHeight="1">
      <c r="A424" s="13"/>
      <c r="B424" s="13"/>
      <c r="C424" s="13"/>
      <c r="D424" s="13"/>
    </row>
    <row r="425" spans="1:4" ht="12.75" customHeight="1">
      <c r="A425" s="13"/>
      <c r="B425" s="13"/>
      <c r="C425" s="13"/>
      <c r="D425" s="13"/>
    </row>
    <row r="426" spans="1:4" ht="12.75" customHeight="1">
      <c r="A426" s="13"/>
      <c r="B426" s="13"/>
      <c r="C426" s="13"/>
      <c r="D426" s="13"/>
    </row>
    <row r="427" spans="1:4" ht="12.75" customHeight="1">
      <c r="A427" s="13"/>
      <c r="B427" s="13"/>
      <c r="C427" s="13"/>
      <c r="D427" s="13"/>
    </row>
    <row r="428" spans="1:4" ht="12.75" customHeight="1">
      <c r="A428" s="13"/>
      <c r="B428" s="13"/>
      <c r="C428" s="13"/>
      <c r="D428" s="13"/>
    </row>
    <row r="429" spans="1:4" ht="12.75" customHeight="1">
      <c r="A429" s="13"/>
      <c r="B429" s="13"/>
      <c r="C429" s="13"/>
      <c r="D429" s="13"/>
    </row>
    <row r="430" spans="1:4" ht="12.75" customHeight="1">
      <c r="A430" s="13"/>
      <c r="B430" s="13"/>
      <c r="C430" s="13"/>
      <c r="D430" s="13"/>
    </row>
    <row r="431" spans="1:4" ht="12.75" customHeight="1">
      <c r="A431" s="13"/>
      <c r="B431" s="13"/>
      <c r="C431" s="13"/>
      <c r="D431" s="13"/>
    </row>
    <row r="432" spans="1:4" ht="12.75" customHeight="1">
      <c r="A432" s="13"/>
      <c r="B432" s="13"/>
      <c r="C432" s="13"/>
      <c r="D432" s="13"/>
    </row>
    <row r="433" spans="1:4" ht="12.75" customHeight="1">
      <c r="A433" s="13"/>
      <c r="B433" s="13"/>
      <c r="C433" s="13"/>
      <c r="D433" s="13"/>
    </row>
    <row r="434" spans="1:4" ht="12.75" customHeight="1">
      <c r="A434" s="13"/>
      <c r="B434" s="13"/>
      <c r="C434" s="13"/>
      <c r="D434" s="13"/>
    </row>
    <row r="435" spans="1:4" ht="12.75" customHeight="1">
      <c r="A435" s="13"/>
      <c r="B435" s="13"/>
      <c r="C435" s="13"/>
      <c r="D435" s="13"/>
    </row>
    <row r="436" spans="1:4" ht="12.75" customHeight="1">
      <c r="A436" s="13"/>
      <c r="B436" s="13"/>
      <c r="C436" s="13"/>
      <c r="D436" s="13"/>
    </row>
    <row r="437" spans="1:4" ht="12.75" customHeight="1">
      <c r="A437" s="13"/>
      <c r="B437" s="13"/>
      <c r="C437" s="13"/>
      <c r="D437" s="13"/>
    </row>
    <row r="438" spans="1:4" ht="12.75" customHeight="1">
      <c r="A438" s="13"/>
      <c r="B438" s="13"/>
      <c r="C438" s="13"/>
      <c r="D438" s="13"/>
    </row>
    <row r="439" spans="1:4" ht="12.75" customHeight="1">
      <c r="A439" s="13"/>
      <c r="B439" s="13"/>
      <c r="C439" s="13"/>
      <c r="D439" s="13"/>
    </row>
    <row r="440" spans="1:4" ht="12.75" customHeight="1">
      <c r="A440" s="13"/>
      <c r="B440" s="13"/>
      <c r="C440" s="13"/>
      <c r="D440" s="13"/>
    </row>
    <row r="441" spans="1:4" ht="12.75" customHeight="1">
      <c r="A441" s="13"/>
      <c r="B441" s="13"/>
      <c r="C441" s="13"/>
      <c r="D441" s="13"/>
    </row>
    <row r="442" spans="1:4" ht="12.75" customHeight="1">
      <c r="A442" s="13"/>
      <c r="B442" s="13"/>
      <c r="C442" s="13"/>
      <c r="D442" s="13"/>
    </row>
    <row r="443" spans="1:4" ht="12.75" customHeight="1">
      <c r="A443" s="13"/>
      <c r="B443" s="13"/>
      <c r="C443" s="13"/>
      <c r="D443" s="13"/>
    </row>
    <row r="444" spans="1:4" ht="12.75" customHeight="1">
      <c r="A444" s="13"/>
      <c r="B444" s="13"/>
      <c r="C444" s="13"/>
      <c r="D444" s="13"/>
    </row>
    <row r="445" spans="1:4" ht="12.75" customHeight="1">
      <c r="A445" s="13"/>
      <c r="B445" s="13"/>
      <c r="C445" s="13"/>
      <c r="D445" s="13"/>
    </row>
    <row r="446" spans="1:4" ht="12.75" customHeight="1">
      <c r="A446" s="13"/>
      <c r="B446" s="13"/>
      <c r="C446" s="13"/>
      <c r="D446" s="13"/>
    </row>
    <row r="447" spans="1:4" ht="12.75" customHeight="1">
      <c r="A447" s="13"/>
      <c r="B447" s="13"/>
      <c r="C447" s="13"/>
      <c r="D447" s="13"/>
    </row>
    <row r="448" spans="1:4" ht="12.75" customHeight="1">
      <c r="A448" s="13"/>
      <c r="B448" s="13"/>
      <c r="C448" s="13"/>
      <c r="D448" s="13"/>
    </row>
    <row r="449" spans="1:4" ht="12.75" customHeight="1">
      <c r="A449" s="13"/>
      <c r="B449" s="13"/>
      <c r="C449" s="13"/>
      <c r="D449" s="13"/>
    </row>
    <row r="450" spans="1:4" ht="12.75" customHeight="1">
      <c r="A450" s="13"/>
      <c r="B450" s="13"/>
      <c r="C450" s="13"/>
      <c r="D450" s="13"/>
    </row>
    <row r="451" spans="1:4" ht="12.75" customHeight="1">
      <c r="A451" s="13"/>
      <c r="B451" s="13"/>
      <c r="C451" s="13"/>
      <c r="D451" s="13"/>
    </row>
    <row r="452" spans="1:4" ht="12.75" customHeight="1">
      <c r="A452" s="13"/>
      <c r="B452" s="13"/>
      <c r="C452" s="13"/>
      <c r="D452" s="13"/>
    </row>
    <row r="453" spans="1:4" ht="12.75" customHeight="1">
      <c r="A453" s="13"/>
      <c r="B453" s="13"/>
      <c r="C453" s="13"/>
      <c r="D453" s="13"/>
    </row>
    <row r="454" spans="1:4" ht="12.75" customHeight="1">
      <c r="A454" s="13"/>
      <c r="B454" s="13"/>
      <c r="C454" s="13"/>
      <c r="D454" s="13"/>
    </row>
    <row r="455" spans="1:4" ht="12.75" customHeight="1">
      <c r="A455" s="13"/>
      <c r="B455" s="13"/>
      <c r="C455" s="13"/>
      <c r="D455" s="13"/>
    </row>
    <row r="456" spans="1:4" ht="12.75" customHeight="1">
      <c r="A456" s="13"/>
      <c r="B456" s="13"/>
      <c r="C456" s="13"/>
      <c r="D456" s="13"/>
    </row>
    <row r="457" spans="1:4" ht="12.75" customHeight="1">
      <c r="A457" s="13"/>
      <c r="B457" s="13"/>
      <c r="C457" s="13"/>
      <c r="D457" s="13"/>
    </row>
    <row r="458" spans="1:4" ht="12.75" customHeight="1">
      <c r="A458" s="13"/>
      <c r="B458" s="13"/>
      <c r="C458" s="13"/>
      <c r="D458" s="13"/>
    </row>
    <row r="459" spans="1:4" ht="12.75" customHeight="1">
      <c r="A459" s="13"/>
      <c r="B459" s="13"/>
      <c r="C459" s="13"/>
      <c r="D459" s="13"/>
    </row>
    <row r="460" spans="1:4" ht="12.75" customHeight="1">
      <c r="A460" s="13"/>
      <c r="B460" s="13"/>
      <c r="C460" s="13"/>
      <c r="D460" s="13"/>
    </row>
    <row r="461" spans="1:4" ht="12.75" customHeight="1">
      <c r="A461" s="13"/>
      <c r="B461" s="13"/>
      <c r="C461" s="13"/>
      <c r="D461" s="13"/>
    </row>
    <row r="462" spans="1:4" ht="12.75" customHeight="1">
      <c r="A462" s="13"/>
      <c r="B462" s="13"/>
      <c r="C462" s="13"/>
      <c r="D462" s="13"/>
    </row>
    <row r="463" spans="1:4" ht="12.75" customHeight="1">
      <c r="A463" s="13"/>
      <c r="B463" s="13"/>
      <c r="C463" s="13"/>
      <c r="D463" s="13"/>
    </row>
    <row r="464" spans="1:4" ht="12.75" customHeight="1">
      <c r="A464" s="13"/>
      <c r="B464" s="13"/>
      <c r="C464" s="13"/>
      <c r="D464" s="13"/>
    </row>
    <row r="465" spans="1:4" ht="12.75" customHeight="1">
      <c r="A465" s="13"/>
      <c r="B465" s="13"/>
      <c r="C465" s="13"/>
      <c r="D465" s="13"/>
    </row>
    <row r="466" spans="1:4" ht="12.75" customHeight="1">
      <c r="A466" s="13"/>
      <c r="B466" s="13"/>
      <c r="C466" s="13"/>
      <c r="D466" s="13"/>
    </row>
    <row r="467" spans="1:4" ht="12.75" customHeight="1">
      <c r="A467" s="13"/>
      <c r="B467" s="13"/>
      <c r="C467" s="13"/>
      <c r="D467" s="13"/>
    </row>
    <row r="468" spans="1:4" ht="12.75" customHeight="1">
      <c r="A468" s="13"/>
      <c r="B468" s="13"/>
      <c r="C468" s="13"/>
      <c r="D468" s="13"/>
    </row>
    <row r="469" spans="1:4" ht="12.75" customHeight="1">
      <c r="A469" s="13"/>
      <c r="B469" s="13"/>
      <c r="C469" s="13"/>
      <c r="D469" s="13"/>
    </row>
    <row r="470" spans="1:4" ht="12.75" customHeight="1">
      <c r="A470" s="13"/>
      <c r="B470" s="13"/>
      <c r="C470" s="13"/>
      <c r="D470" s="13"/>
    </row>
    <row r="471" spans="1:4" ht="12.75" customHeight="1">
      <c r="A471" s="13"/>
      <c r="B471" s="13"/>
      <c r="C471" s="13"/>
      <c r="D471" s="13"/>
    </row>
    <row r="472" spans="1:4" ht="12.75" customHeight="1">
      <c r="A472" s="13"/>
      <c r="B472" s="13"/>
      <c r="C472" s="13"/>
      <c r="D472" s="13"/>
    </row>
    <row r="473" spans="1:4" ht="12.75" customHeight="1">
      <c r="A473" s="13"/>
      <c r="B473" s="13"/>
      <c r="C473" s="13"/>
      <c r="D473" s="13"/>
    </row>
    <row r="474" spans="1:4" ht="12.75" customHeight="1">
      <c r="A474" s="13"/>
      <c r="B474" s="13"/>
      <c r="C474" s="13"/>
      <c r="D474" s="13"/>
    </row>
    <row r="475" spans="1:4" ht="12.75" customHeight="1">
      <c r="A475" s="13"/>
      <c r="B475" s="13"/>
      <c r="C475" s="13"/>
      <c r="D475" s="13"/>
    </row>
    <row r="476" spans="1:4" ht="12.75" customHeight="1">
      <c r="A476" s="13"/>
      <c r="B476" s="13"/>
      <c r="C476" s="13"/>
      <c r="D476" s="13"/>
    </row>
    <row r="477" spans="1:4" ht="12.75" customHeight="1">
      <c r="A477" s="13"/>
      <c r="B477" s="13"/>
      <c r="C477" s="13"/>
      <c r="D477" s="13"/>
    </row>
    <row r="478" spans="1:4" ht="12.75" customHeight="1">
      <c r="A478" s="13"/>
      <c r="B478" s="13"/>
      <c r="C478" s="13"/>
      <c r="D478" s="13"/>
    </row>
    <row r="479" spans="1:4" ht="12.75" customHeight="1">
      <c r="A479" s="13"/>
      <c r="B479" s="13"/>
      <c r="C479" s="13"/>
      <c r="D479" s="13"/>
    </row>
    <row r="480" spans="1:4" ht="12.75" customHeight="1">
      <c r="A480" s="13"/>
      <c r="B480" s="13"/>
      <c r="C480" s="13"/>
      <c r="D480" s="13"/>
    </row>
    <row r="481" spans="1:4" ht="12.75" customHeight="1">
      <c r="A481" s="13"/>
      <c r="B481" s="13"/>
      <c r="C481" s="13"/>
      <c r="D481" s="13"/>
    </row>
    <row r="482" spans="1:4" ht="12.75" customHeight="1">
      <c r="A482" s="13"/>
      <c r="B482" s="13"/>
      <c r="C482" s="13"/>
      <c r="D482" s="13"/>
    </row>
    <row r="483" spans="1:4" ht="12.75" customHeight="1">
      <c r="A483" s="13"/>
      <c r="B483" s="13"/>
      <c r="C483" s="13"/>
      <c r="D483" s="13"/>
    </row>
    <row r="484" spans="1:4" ht="12.75" customHeight="1">
      <c r="A484" s="13"/>
      <c r="B484" s="13"/>
      <c r="C484" s="13"/>
      <c r="D484" s="13"/>
    </row>
    <row r="485" spans="1:4" ht="12.75" customHeight="1">
      <c r="A485" s="13"/>
      <c r="B485" s="13"/>
      <c r="C485" s="13"/>
      <c r="D485" s="13"/>
    </row>
    <row r="486" spans="1:4" ht="12.75" customHeight="1">
      <c r="A486" s="13"/>
      <c r="B486" s="13"/>
      <c r="C486" s="13"/>
      <c r="D486" s="13"/>
    </row>
    <row r="487" spans="1:4" ht="12.75" customHeight="1">
      <c r="A487" s="13"/>
      <c r="B487" s="13"/>
      <c r="C487" s="13"/>
      <c r="D487" s="13"/>
    </row>
    <row r="488" spans="1:4" ht="12.75" customHeight="1">
      <c r="A488" s="13"/>
      <c r="B488" s="13"/>
      <c r="C488" s="13"/>
      <c r="D488" s="13"/>
    </row>
    <row r="489" spans="1:4" ht="12.75" customHeight="1">
      <c r="A489" s="13"/>
      <c r="B489" s="13"/>
      <c r="C489" s="13"/>
      <c r="D489" s="13"/>
    </row>
    <row r="490" spans="1:4" ht="12.75" customHeight="1">
      <c r="A490" s="13"/>
      <c r="B490" s="13"/>
      <c r="C490" s="13"/>
      <c r="D490" s="13"/>
    </row>
    <row r="491" spans="1:4" ht="12.75" customHeight="1">
      <c r="A491" s="13"/>
      <c r="B491" s="13"/>
      <c r="C491" s="13"/>
      <c r="D491" s="13"/>
    </row>
    <row r="492" spans="1:4" ht="12.75" customHeight="1">
      <c r="A492" s="13"/>
      <c r="B492" s="13"/>
      <c r="C492" s="13"/>
      <c r="D492" s="13"/>
    </row>
    <row r="493" spans="1:4" ht="12.75" customHeight="1">
      <c r="A493" s="13"/>
      <c r="B493" s="13"/>
      <c r="C493" s="13"/>
      <c r="D493" s="13"/>
    </row>
    <row r="494" spans="1:4" ht="12.75" customHeight="1">
      <c r="A494" s="13"/>
      <c r="B494" s="13"/>
      <c r="C494" s="13"/>
      <c r="D494" s="13"/>
    </row>
    <row r="495" spans="1:4" ht="12.75" customHeight="1">
      <c r="A495" s="13"/>
      <c r="B495" s="13"/>
      <c r="C495" s="13"/>
      <c r="D495" s="13"/>
    </row>
    <row r="496" spans="1:4" ht="12.75" customHeight="1">
      <c r="A496" s="13"/>
      <c r="B496" s="13"/>
      <c r="C496" s="13"/>
      <c r="D496" s="13"/>
    </row>
    <row r="497" spans="1:4" ht="12.75" customHeight="1">
      <c r="A497" s="13"/>
      <c r="B497" s="13"/>
      <c r="C497" s="13"/>
      <c r="D497" s="13"/>
    </row>
    <row r="498" spans="1:4" ht="12.75" customHeight="1">
      <c r="A498" s="13"/>
      <c r="B498" s="13"/>
      <c r="C498" s="13"/>
      <c r="D498" s="13"/>
    </row>
    <row r="499" spans="1:4" ht="12.75" customHeight="1">
      <c r="A499" s="13"/>
      <c r="B499" s="13"/>
      <c r="C499" s="13"/>
      <c r="D499" s="13"/>
    </row>
    <row r="500" spans="1:4" ht="12.75" customHeight="1">
      <c r="A500" s="13"/>
      <c r="B500" s="13"/>
      <c r="C500" s="13"/>
      <c r="D500" s="13"/>
    </row>
    <row r="501" spans="1:4" ht="12.75" customHeight="1">
      <c r="A501" s="13"/>
      <c r="B501" s="13"/>
      <c r="C501" s="13"/>
      <c r="D501" s="13"/>
    </row>
    <row r="502" spans="1:4" ht="12.75" customHeight="1">
      <c r="A502" s="13"/>
      <c r="B502" s="13"/>
      <c r="C502" s="13"/>
      <c r="D502" s="13"/>
    </row>
    <row r="503" spans="1:4" ht="12.75" customHeight="1">
      <c r="A503" s="13"/>
      <c r="B503" s="13"/>
      <c r="C503" s="13"/>
      <c r="D503" s="13"/>
    </row>
    <row r="504" spans="1:4" ht="12.75" customHeight="1">
      <c r="A504" s="13"/>
      <c r="B504" s="13"/>
      <c r="C504" s="13"/>
      <c r="D504" s="13"/>
    </row>
    <row r="505" spans="1:4" ht="12.75" customHeight="1">
      <c r="A505" s="13"/>
      <c r="B505" s="13"/>
      <c r="C505" s="13"/>
      <c r="D505" s="13"/>
    </row>
    <row r="506" spans="1:4" ht="12.75" customHeight="1">
      <c r="A506" s="13"/>
      <c r="B506" s="13"/>
      <c r="C506" s="13"/>
      <c r="D506" s="13"/>
    </row>
    <row r="507" spans="1:4" ht="12.75" customHeight="1">
      <c r="A507" s="13"/>
      <c r="B507" s="13"/>
      <c r="C507" s="13"/>
      <c r="D507" s="13"/>
    </row>
    <row r="508" spans="1:4" ht="12.75" customHeight="1">
      <c r="A508" s="13"/>
      <c r="B508" s="13"/>
      <c r="C508" s="13"/>
      <c r="D508" s="13"/>
    </row>
    <row r="509" spans="1:4" ht="12.75" customHeight="1">
      <c r="A509" s="13"/>
      <c r="B509" s="13"/>
      <c r="C509" s="13"/>
      <c r="D509" s="13"/>
    </row>
    <row r="510" spans="1:4" ht="12.75" customHeight="1">
      <c r="A510" s="13"/>
      <c r="B510" s="13"/>
      <c r="C510" s="13"/>
      <c r="D510" s="13"/>
    </row>
    <row r="511" spans="1:4" ht="12.75" customHeight="1">
      <c r="A511" s="13"/>
      <c r="B511" s="13"/>
      <c r="C511" s="13"/>
      <c r="D511" s="13"/>
    </row>
    <row r="512" spans="1:4" ht="12.75" customHeight="1">
      <c r="A512" s="13"/>
      <c r="B512" s="13"/>
      <c r="C512" s="13"/>
      <c r="D512" s="13"/>
    </row>
    <row r="513" spans="1:4" ht="12.75" customHeight="1">
      <c r="A513" s="13"/>
      <c r="B513" s="13"/>
      <c r="C513" s="13"/>
      <c r="D513" s="13"/>
    </row>
    <row r="514" spans="1:4" ht="12.75" customHeight="1">
      <c r="A514" s="13"/>
      <c r="B514" s="13"/>
      <c r="C514" s="13"/>
      <c r="D514" s="13"/>
    </row>
    <row r="515" spans="1:4" ht="12.75" customHeight="1">
      <c r="A515" s="13"/>
      <c r="B515" s="13"/>
      <c r="C515" s="13"/>
      <c r="D515" s="13"/>
    </row>
    <row r="516" spans="1:4" ht="12.75" customHeight="1">
      <c r="A516" s="13"/>
      <c r="B516" s="13"/>
      <c r="C516" s="13"/>
      <c r="D516" s="13"/>
    </row>
    <row r="517" spans="1:4" ht="12.75" customHeight="1">
      <c r="A517" s="13"/>
      <c r="B517" s="13"/>
      <c r="C517" s="13"/>
      <c r="D517" s="13"/>
    </row>
    <row r="518" spans="1:4" ht="12.75" customHeight="1">
      <c r="A518" s="13"/>
      <c r="B518" s="13"/>
      <c r="C518" s="13"/>
      <c r="D518" s="13"/>
    </row>
    <row r="519" spans="1:4" ht="12.75" customHeight="1">
      <c r="A519" s="13"/>
      <c r="B519" s="13"/>
      <c r="C519" s="13"/>
      <c r="D519" s="13"/>
    </row>
    <row r="520" spans="1:4" ht="12.75" customHeight="1">
      <c r="A520" s="13"/>
      <c r="B520" s="13"/>
      <c r="C520" s="13"/>
      <c r="D520" s="13"/>
    </row>
    <row r="521" spans="1:4" ht="12.75" customHeight="1">
      <c r="A521" s="13"/>
      <c r="B521" s="13"/>
      <c r="C521" s="13"/>
      <c r="D521" s="13"/>
    </row>
    <row r="522" spans="1:4" ht="12.75" customHeight="1">
      <c r="A522" s="13"/>
      <c r="B522" s="13"/>
      <c r="C522" s="13"/>
      <c r="D522" s="13"/>
    </row>
    <row r="523" spans="1:4" ht="12.75" customHeight="1">
      <c r="A523" s="13"/>
      <c r="B523" s="13"/>
      <c r="C523" s="13"/>
      <c r="D523" s="13"/>
    </row>
    <row r="524" spans="1:4" ht="12.75" customHeight="1">
      <c r="A524" s="13"/>
      <c r="B524" s="13"/>
      <c r="C524" s="13"/>
      <c r="D524" s="13"/>
    </row>
    <row r="525" spans="1:4" ht="12.75" customHeight="1">
      <c r="A525" s="13"/>
      <c r="B525" s="13"/>
      <c r="C525" s="13"/>
      <c r="D525" s="13"/>
    </row>
    <row r="526" spans="1:4" ht="12.75" customHeight="1">
      <c r="A526" s="13"/>
      <c r="B526" s="13"/>
      <c r="C526" s="13"/>
      <c r="D526" s="13"/>
    </row>
    <row r="527" spans="1:4" ht="12.75" customHeight="1">
      <c r="A527" s="13"/>
      <c r="B527" s="13"/>
      <c r="C527" s="13"/>
      <c r="D527" s="13"/>
    </row>
    <row r="528" spans="1:4" ht="12.75" customHeight="1">
      <c r="A528" s="13"/>
      <c r="B528" s="13"/>
      <c r="C528" s="13"/>
      <c r="D528" s="13"/>
    </row>
    <row r="529" spans="1:4" ht="12.75" customHeight="1">
      <c r="A529" s="13"/>
      <c r="B529" s="13"/>
      <c r="C529" s="13"/>
      <c r="D529" s="13"/>
    </row>
    <row r="530" spans="1:4" ht="12.75" customHeight="1">
      <c r="A530" s="13"/>
      <c r="B530" s="13"/>
      <c r="C530" s="13"/>
      <c r="D530" s="13"/>
    </row>
    <row r="531" spans="1:4" ht="12.75" customHeight="1">
      <c r="A531" s="13"/>
      <c r="B531" s="13"/>
      <c r="C531" s="13"/>
      <c r="D531" s="13"/>
    </row>
    <row r="532" spans="1:4" ht="12.75" customHeight="1">
      <c r="A532" s="13"/>
      <c r="B532" s="13"/>
      <c r="C532" s="13"/>
      <c r="D532" s="13"/>
    </row>
    <row r="533" spans="1:4" ht="12.75" customHeight="1">
      <c r="A533" s="13"/>
      <c r="B533" s="13"/>
      <c r="C533" s="13"/>
      <c r="D533" s="13"/>
    </row>
    <row r="534" spans="1:4" ht="12.75" customHeight="1">
      <c r="A534" s="13"/>
      <c r="B534" s="13"/>
      <c r="C534" s="13"/>
      <c r="D534" s="13"/>
    </row>
    <row r="535" spans="1:4" ht="12.75" customHeight="1">
      <c r="A535" s="13"/>
      <c r="B535" s="13"/>
      <c r="C535" s="13"/>
      <c r="D535" s="13"/>
    </row>
    <row r="536" spans="1:4" ht="12.75" customHeight="1">
      <c r="A536" s="13"/>
      <c r="B536" s="13"/>
      <c r="C536" s="13"/>
      <c r="D536" s="13"/>
    </row>
    <row r="537" spans="1:4" ht="12.75" customHeight="1">
      <c r="A537" s="13"/>
      <c r="B537" s="13"/>
      <c r="C537" s="13"/>
      <c r="D537" s="13"/>
    </row>
    <row r="538" spans="1:4" ht="12.75" customHeight="1">
      <c r="A538" s="13"/>
      <c r="B538" s="13"/>
      <c r="C538" s="13"/>
      <c r="D538" s="13"/>
    </row>
    <row r="539" spans="1:4" ht="12.75" customHeight="1">
      <c r="A539" s="13"/>
      <c r="B539" s="13"/>
      <c r="C539" s="13"/>
      <c r="D539" s="13"/>
    </row>
    <row r="540" spans="1:4" ht="12.75" customHeight="1">
      <c r="A540" s="13"/>
      <c r="B540" s="13"/>
      <c r="C540" s="13"/>
      <c r="D540" s="13"/>
    </row>
    <row r="541" spans="1:4" ht="12.75" customHeight="1">
      <c r="A541" s="13"/>
      <c r="B541" s="13"/>
      <c r="C541" s="13"/>
      <c r="D541" s="13"/>
    </row>
    <row r="542" spans="1:4" ht="12.75" customHeight="1">
      <c r="A542" s="13"/>
      <c r="B542" s="13"/>
      <c r="C542" s="13"/>
      <c r="D542" s="13"/>
    </row>
    <row r="543" spans="1:4" ht="12.75" customHeight="1">
      <c r="A543" s="13"/>
      <c r="B543" s="13"/>
      <c r="C543" s="13"/>
      <c r="D543" s="13"/>
    </row>
    <row r="544" spans="1:4" ht="12.75" customHeight="1">
      <c r="A544" s="13"/>
      <c r="B544" s="13"/>
      <c r="C544" s="13"/>
      <c r="D544" s="13"/>
    </row>
    <row r="545" spans="1:4" ht="12.75" customHeight="1">
      <c r="A545" s="13"/>
      <c r="B545" s="13"/>
      <c r="C545" s="13"/>
      <c r="D545" s="13"/>
    </row>
    <row r="546" spans="1:4" ht="12.75" customHeight="1">
      <c r="A546" s="13"/>
      <c r="B546" s="13"/>
      <c r="C546" s="13"/>
      <c r="D546" s="13"/>
    </row>
    <row r="547" spans="1:4" ht="12.75" customHeight="1">
      <c r="A547" s="13"/>
      <c r="B547" s="13"/>
      <c r="C547" s="13"/>
      <c r="D547" s="13"/>
    </row>
    <row r="548" spans="1:4" ht="12.75" customHeight="1">
      <c r="A548" s="13"/>
      <c r="B548" s="13"/>
      <c r="C548" s="13"/>
      <c r="D548" s="13"/>
    </row>
    <row r="549" spans="1:4" ht="12.75" customHeight="1">
      <c r="A549" s="13"/>
      <c r="B549" s="13"/>
      <c r="C549" s="13"/>
      <c r="D549" s="13"/>
    </row>
    <row r="550" spans="1:4" ht="12.75" customHeight="1">
      <c r="A550" s="13"/>
      <c r="B550" s="13"/>
      <c r="C550" s="13"/>
      <c r="D550" s="13"/>
    </row>
    <row r="551" spans="1:4" ht="12.75" customHeight="1">
      <c r="A551" s="13"/>
      <c r="B551" s="13"/>
      <c r="C551" s="13"/>
      <c r="D551" s="13"/>
    </row>
    <row r="552" spans="1:4" ht="12.75" customHeight="1">
      <c r="A552" s="13"/>
      <c r="B552" s="13"/>
      <c r="C552" s="13"/>
      <c r="D552" s="13"/>
    </row>
    <row r="553" spans="1:4" ht="12.75" customHeight="1">
      <c r="A553" s="13"/>
      <c r="B553" s="13"/>
      <c r="C553" s="13"/>
      <c r="D553" s="13"/>
    </row>
    <row r="554" spans="1:4" ht="12.75" customHeight="1">
      <c r="A554" s="13"/>
      <c r="B554" s="13"/>
      <c r="C554" s="13"/>
      <c r="D554" s="13"/>
    </row>
    <row r="555" spans="1:4" ht="12.75" customHeight="1">
      <c r="A555" s="13"/>
      <c r="B555" s="13"/>
      <c r="C555" s="13"/>
      <c r="D555" s="13"/>
    </row>
    <row r="556" spans="1:4" ht="12.75" customHeight="1">
      <c r="A556" s="13"/>
      <c r="B556" s="13"/>
      <c r="C556" s="13"/>
      <c r="D556" s="13"/>
    </row>
    <row r="557" spans="1:4" ht="12.75" customHeight="1">
      <c r="A557" s="13"/>
      <c r="B557" s="13"/>
      <c r="C557" s="13"/>
      <c r="D557" s="13"/>
    </row>
    <row r="558" spans="1:4" ht="12.75" customHeight="1">
      <c r="A558" s="13"/>
      <c r="B558" s="13"/>
      <c r="C558" s="13"/>
      <c r="D558" s="13"/>
    </row>
    <row r="559" spans="1:4" ht="12.75" customHeight="1">
      <c r="A559" s="13"/>
      <c r="B559" s="13"/>
      <c r="C559" s="13"/>
      <c r="D559" s="13"/>
    </row>
    <row r="560" spans="1:4" ht="12.75" customHeight="1">
      <c r="A560" s="13"/>
      <c r="B560" s="13"/>
      <c r="C560" s="13"/>
      <c r="D560" s="13"/>
    </row>
    <row r="561" spans="1:4" ht="12.75" customHeight="1">
      <c r="A561" s="13"/>
      <c r="B561" s="13"/>
      <c r="C561" s="13"/>
      <c r="D561" s="13"/>
    </row>
    <row r="562" spans="1:4" ht="12.75" customHeight="1">
      <c r="A562" s="13"/>
      <c r="B562" s="13"/>
      <c r="C562" s="13"/>
      <c r="D562" s="13"/>
    </row>
    <row r="563" spans="1:4" ht="12.75" customHeight="1">
      <c r="A563" s="13"/>
      <c r="B563" s="13"/>
      <c r="C563" s="13"/>
      <c r="D563" s="13"/>
    </row>
    <row r="564" spans="1:4" ht="12.75" customHeight="1">
      <c r="A564" s="13"/>
      <c r="B564" s="13"/>
      <c r="C564" s="13"/>
      <c r="D564" s="13"/>
    </row>
    <row r="565" spans="1:4" ht="12.75" customHeight="1">
      <c r="A565" s="13"/>
      <c r="B565" s="13"/>
      <c r="C565" s="13"/>
      <c r="D565" s="13"/>
    </row>
    <row r="566" spans="1:4" ht="12.75" customHeight="1">
      <c r="A566" s="13"/>
      <c r="B566" s="13"/>
      <c r="C566" s="13"/>
      <c r="D566" s="13"/>
    </row>
    <row r="567" spans="1:4" ht="12.75" customHeight="1">
      <c r="A567" s="13"/>
      <c r="B567" s="13"/>
      <c r="C567" s="13"/>
      <c r="D567" s="13"/>
    </row>
    <row r="568" spans="1:4" ht="12.75" customHeight="1">
      <c r="A568" s="13"/>
      <c r="B568" s="13"/>
      <c r="C568" s="13"/>
      <c r="D568" s="13"/>
    </row>
    <row r="569" spans="1:4" ht="12.75" customHeight="1">
      <c r="A569" s="13"/>
      <c r="B569" s="13"/>
      <c r="C569" s="13"/>
      <c r="D569" s="13"/>
    </row>
    <row r="570" spans="1:4" ht="12.75" customHeight="1">
      <c r="A570" s="13"/>
      <c r="B570" s="13"/>
      <c r="C570" s="13"/>
      <c r="D570" s="13"/>
    </row>
    <row r="571" spans="1:4" ht="12.75" customHeight="1">
      <c r="A571" s="13"/>
      <c r="B571" s="13"/>
      <c r="C571" s="13"/>
      <c r="D571" s="13"/>
    </row>
    <row r="572" spans="1:4" ht="12.75" customHeight="1">
      <c r="A572" s="13"/>
      <c r="B572" s="13"/>
      <c r="C572" s="13"/>
      <c r="D572" s="13"/>
    </row>
    <row r="573" spans="1:4" ht="12.75" customHeight="1">
      <c r="A573" s="13"/>
      <c r="B573" s="13"/>
      <c r="C573" s="13"/>
      <c r="D573" s="13"/>
    </row>
    <row r="574" spans="1:4" ht="12.75" customHeight="1">
      <c r="A574" s="13"/>
      <c r="B574" s="13"/>
      <c r="C574" s="13"/>
      <c r="D574" s="13"/>
    </row>
    <row r="575" spans="1:4" ht="12.75" customHeight="1">
      <c r="A575" s="13"/>
      <c r="B575" s="13"/>
      <c r="C575" s="13"/>
      <c r="D575" s="13"/>
    </row>
    <row r="576" spans="1:4" ht="12.75" customHeight="1">
      <c r="A576" s="13"/>
      <c r="B576" s="13"/>
      <c r="C576" s="13"/>
      <c r="D576" s="13"/>
    </row>
    <row r="577" spans="1:4" ht="12.75" customHeight="1">
      <c r="A577" s="13"/>
      <c r="B577" s="13"/>
      <c r="C577" s="13"/>
      <c r="D577" s="13"/>
    </row>
    <row r="578" spans="1:4" ht="12.75" customHeight="1">
      <c r="A578" s="13"/>
      <c r="B578" s="13"/>
      <c r="C578" s="13"/>
      <c r="D578" s="13"/>
    </row>
    <row r="579" spans="1:4" ht="12.75" customHeight="1">
      <c r="A579" s="13"/>
      <c r="B579" s="13"/>
      <c r="C579" s="13"/>
      <c r="D579" s="13"/>
    </row>
    <row r="580" spans="1:4" ht="12.75" customHeight="1">
      <c r="A580" s="13"/>
      <c r="B580" s="13"/>
      <c r="C580" s="13"/>
      <c r="D580" s="13"/>
    </row>
    <row r="581" spans="1:4" ht="12.75" customHeight="1">
      <c r="A581" s="13"/>
      <c r="B581" s="13"/>
      <c r="C581" s="13"/>
      <c r="D581" s="13"/>
    </row>
    <row r="582" spans="1:4" ht="12.75" customHeight="1">
      <c r="A582" s="13"/>
      <c r="B582" s="13"/>
      <c r="C582" s="13"/>
      <c r="D582" s="13"/>
    </row>
    <row r="583" spans="1:4" ht="12.75" customHeight="1">
      <c r="A583" s="13"/>
      <c r="B583" s="13"/>
      <c r="C583" s="13"/>
      <c r="D583" s="13"/>
    </row>
    <row r="584" spans="1:4" ht="12.75" customHeight="1">
      <c r="A584" s="13"/>
      <c r="B584" s="13"/>
      <c r="C584" s="13"/>
      <c r="D584" s="13"/>
    </row>
    <row r="585" spans="1:4" ht="12.75" customHeight="1">
      <c r="A585" s="13"/>
      <c r="B585" s="13"/>
      <c r="C585" s="13"/>
      <c r="D585" s="13"/>
    </row>
    <row r="586" spans="1:4" ht="12.75" customHeight="1">
      <c r="A586" s="13"/>
      <c r="B586" s="13"/>
      <c r="C586" s="13"/>
      <c r="D586" s="13"/>
    </row>
    <row r="587" spans="1:4" ht="12.75" customHeight="1">
      <c r="A587" s="13"/>
      <c r="B587" s="13"/>
      <c r="C587" s="13"/>
      <c r="D587" s="13"/>
    </row>
    <row r="588" spans="1:4" ht="12.75" customHeight="1">
      <c r="A588" s="13"/>
      <c r="B588" s="13"/>
      <c r="C588" s="13"/>
      <c r="D588" s="13"/>
    </row>
    <row r="589" spans="1:4" ht="12.75" customHeight="1">
      <c r="A589" s="13"/>
      <c r="B589" s="13"/>
      <c r="C589" s="13"/>
      <c r="D589" s="13"/>
    </row>
    <row r="590" spans="1:4" ht="12.75" customHeight="1">
      <c r="A590" s="13"/>
      <c r="B590" s="13"/>
      <c r="C590" s="13"/>
      <c r="D590" s="13"/>
    </row>
    <row r="591" spans="1:4" ht="12.75" customHeight="1">
      <c r="A591" s="13"/>
      <c r="B591" s="13"/>
      <c r="C591" s="13"/>
      <c r="D591" s="13"/>
    </row>
    <row r="592" spans="1:4" ht="12.75" customHeight="1">
      <c r="A592" s="13"/>
      <c r="B592" s="13"/>
      <c r="C592" s="13"/>
      <c r="D592" s="13"/>
    </row>
    <row r="593" spans="1:4" ht="12.75" customHeight="1">
      <c r="A593" s="13"/>
      <c r="B593" s="13"/>
      <c r="C593" s="13"/>
      <c r="D593" s="13"/>
    </row>
    <row r="594" spans="1:4" ht="12.75" customHeight="1">
      <c r="A594" s="13"/>
      <c r="B594" s="13"/>
      <c r="C594" s="13"/>
      <c r="D594" s="13"/>
    </row>
    <row r="595" spans="1:4" ht="12.75" customHeight="1">
      <c r="A595" s="13"/>
      <c r="B595" s="13"/>
      <c r="C595" s="13"/>
      <c r="D595" s="13"/>
    </row>
    <row r="596" spans="1:4" ht="12.75" customHeight="1">
      <c r="A596" s="13"/>
      <c r="B596" s="13"/>
      <c r="C596" s="13"/>
      <c r="D596" s="13"/>
    </row>
    <row r="597" spans="1:4" ht="12.75" customHeight="1">
      <c r="A597" s="13"/>
      <c r="B597" s="13"/>
      <c r="C597" s="13"/>
      <c r="D597" s="13"/>
    </row>
    <row r="598" spans="1:4" ht="12.75" customHeight="1">
      <c r="A598" s="13"/>
      <c r="B598" s="13"/>
      <c r="C598" s="13"/>
      <c r="D598" s="13"/>
    </row>
    <row r="599" spans="1:4" ht="12.75" customHeight="1">
      <c r="A599" s="13"/>
      <c r="B599" s="13"/>
      <c r="C599" s="13"/>
      <c r="D599" s="13"/>
    </row>
    <row r="600" spans="1:4" ht="12.75" customHeight="1">
      <c r="A600" s="13"/>
      <c r="B600" s="13"/>
      <c r="C600" s="13"/>
      <c r="D600" s="13"/>
    </row>
    <row r="601" spans="1:4" ht="12.75" customHeight="1">
      <c r="A601" s="13"/>
      <c r="B601" s="13"/>
      <c r="C601" s="13"/>
      <c r="D601" s="13"/>
    </row>
    <row r="602" spans="1:4" ht="12.75" customHeight="1">
      <c r="A602" s="13"/>
      <c r="B602" s="13"/>
      <c r="C602" s="13"/>
      <c r="D602" s="13"/>
    </row>
    <row r="603" spans="1:4" ht="12.75" customHeight="1">
      <c r="A603" s="13"/>
      <c r="B603" s="13"/>
      <c r="C603" s="13"/>
      <c r="D603" s="13"/>
    </row>
    <row r="604" spans="1:4" ht="12.75" customHeight="1">
      <c r="A604" s="13"/>
      <c r="B604" s="13"/>
      <c r="C604" s="13"/>
      <c r="D604" s="13"/>
    </row>
    <row r="605" spans="1:4" ht="12.75" customHeight="1">
      <c r="A605" s="13"/>
      <c r="B605" s="13"/>
      <c r="C605" s="13"/>
      <c r="D605" s="13"/>
    </row>
    <row r="606" spans="1:4" ht="12.75" customHeight="1">
      <c r="A606" s="13"/>
      <c r="B606" s="13"/>
      <c r="C606" s="13"/>
      <c r="D606" s="13"/>
    </row>
    <row r="607" spans="1:4" ht="12.75" customHeight="1">
      <c r="A607" s="13"/>
      <c r="B607" s="13"/>
      <c r="C607" s="13"/>
      <c r="D607" s="13"/>
    </row>
    <row r="608" spans="1:4" ht="12.75" customHeight="1">
      <c r="A608" s="13"/>
      <c r="B608" s="13"/>
      <c r="C608" s="13"/>
      <c r="D608" s="13"/>
    </row>
    <row r="609" spans="1:4" ht="12.75" customHeight="1">
      <c r="A609" s="13"/>
      <c r="B609" s="13"/>
      <c r="C609" s="13"/>
      <c r="D609" s="13"/>
    </row>
    <row r="610" spans="1:4" ht="12.75" customHeight="1">
      <c r="A610" s="13"/>
      <c r="B610" s="13"/>
      <c r="C610" s="13"/>
      <c r="D610" s="13"/>
    </row>
    <row r="611" spans="1:4" ht="12.75" customHeight="1">
      <c r="A611" s="13"/>
      <c r="B611" s="13"/>
      <c r="C611" s="13"/>
      <c r="D611" s="13"/>
    </row>
    <row r="612" spans="1:4" ht="12.75" customHeight="1">
      <c r="A612" s="13"/>
      <c r="B612" s="13"/>
      <c r="C612" s="13"/>
      <c r="D612" s="13"/>
    </row>
    <row r="613" spans="1:4" ht="12.75" customHeight="1">
      <c r="A613" s="13"/>
      <c r="B613" s="13"/>
      <c r="C613" s="13"/>
      <c r="D613" s="13"/>
    </row>
    <row r="614" spans="1:4" ht="12.75" customHeight="1">
      <c r="A614" s="13"/>
      <c r="B614" s="13"/>
      <c r="C614" s="13"/>
      <c r="D614" s="13"/>
    </row>
    <row r="615" spans="1:4" ht="12.75" customHeight="1">
      <c r="A615" s="13"/>
      <c r="B615" s="13"/>
      <c r="C615" s="13"/>
      <c r="D615" s="13"/>
    </row>
    <row r="616" spans="1:4" ht="12.75" customHeight="1">
      <c r="A616" s="13"/>
      <c r="B616" s="13"/>
      <c r="C616" s="13"/>
      <c r="D616" s="13"/>
    </row>
    <row r="617" spans="1:4" ht="12.75" customHeight="1">
      <c r="A617" s="13"/>
      <c r="B617" s="13"/>
      <c r="C617" s="13"/>
      <c r="D617" s="13"/>
    </row>
    <row r="618" spans="1:4" ht="12.75" customHeight="1">
      <c r="A618" s="13"/>
      <c r="B618" s="13"/>
      <c r="C618" s="13"/>
      <c r="D618" s="13"/>
    </row>
    <row r="619" spans="1:4" ht="12.75" customHeight="1">
      <c r="A619" s="13"/>
      <c r="B619" s="13"/>
      <c r="C619" s="13"/>
      <c r="D619" s="13"/>
    </row>
    <row r="620" spans="1:4" ht="12.75" customHeight="1">
      <c r="A620" s="13"/>
      <c r="B620" s="13"/>
      <c r="C620" s="13"/>
      <c r="D620" s="13"/>
    </row>
    <row r="621" spans="1:4" ht="12.75" customHeight="1">
      <c r="A621" s="13"/>
      <c r="B621" s="13"/>
      <c r="C621" s="13"/>
      <c r="D621" s="13"/>
    </row>
    <row r="622" spans="1:4" ht="12.75" customHeight="1">
      <c r="A622" s="13"/>
      <c r="B622" s="13"/>
      <c r="C622" s="13"/>
      <c r="D622" s="13"/>
    </row>
    <row r="623" spans="1:4" ht="12.75" customHeight="1">
      <c r="A623" s="13"/>
      <c r="B623" s="13"/>
      <c r="C623" s="13"/>
      <c r="D623" s="13"/>
    </row>
    <row r="624" spans="1:4" ht="12.75" customHeight="1">
      <c r="A624" s="13"/>
      <c r="B624" s="13"/>
      <c r="C624" s="13"/>
      <c r="D624" s="13"/>
    </row>
    <row r="625" spans="1:4" ht="12.75" customHeight="1">
      <c r="A625" s="13"/>
      <c r="B625" s="13"/>
      <c r="C625" s="13"/>
      <c r="D625" s="13"/>
    </row>
    <row r="626" spans="1:4" ht="12.75" customHeight="1">
      <c r="A626" s="13"/>
      <c r="B626" s="13"/>
      <c r="C626" s="13"/>
      <c r="D626" s="13"/>
    </row>
    <row r="627" spans="1:4" ht="12.75" customHeight="1">
      <c r="A627" s="13"/>
      <c r="B627" s="13"/>
      <c r="C627" s="13"/>
      <c r="D627" s="13"/>
    </row>
    <row r="628" spans="1:4" ht="12.75" customHeight="1">
      <c r="A628" s="13"/>
      <c r="B628" s="13"/>
      <c r="C628" s="13"/>
      <c r="D628" s="13"/>
    </row>
    <row r="629" spans="1:4" ht="12.75" customHeight="1">
      <c r="A629" s="13"/>
      <c r="B629" s="13"/>
      <c r="C629" s="13"/>
      <c r="D629" s="13"/>
    </row>
    <row r="630" spans="1:4" ht="12.75" customHeight="1">
      <c r="A630" s="13"/>
      <c r="B630" s="13"/>
      <c r="C630" s="13"/>
      <c r="D630" s="13"/>
    </row>
    <row r="631" spans="1:4" ht="12.75" customHeight="1">
      <c r="A631" s="13"/>
      <c r="B631" s="13"/>
      <c r="C631" s="13"/>
      <c r="D631" s="13"/>
    </row>
    <row r="632" spans="1:4" ht="12.75" customHeight="1">
      <c r="A632" s="13"/>
      <c r="B632" s="13"/>
      <c r="C632" s="13"/>
      <c r="D632" s="13"/>
    </row>
    <row r="633" spans="1:4" ht="12.75" customHeight="1">
      <c r="A633" s="13"/>
      <c r="B633" s="13"/>
      <c r="C633" s="13"/>
      <c r="D633" s="13"/>
    </row>
    <row r="634" spans="1:4" ht="12.75" customHeight="1">
      <c r="A634" s="13"/>
      <c r="B634" s="13"/>
      <c r="C634" s="13"/>
      <c r="D634" s="13"/>
    </row>
    <row r="635" spans="1:4" ht="12.75" customHeight="1">
      <c r="A635" s="13"/>
      <c r="B635" s="13"/>
      <c r="C635" s="13"/>
      <c r="D635" s="13"/>
    </row>
    <row r="636" spans="1:4" ht="12.75" customHeight="1">
      <c r="A636" s="13"/>
      <c r="B636" s="13"/>
      <c r="C636" s="13"/>
      <c r="D636" s="13"/>
    </row>
    <row r="637" spans="1:4" ht="12.75" customHeight="1">
      <c r="A637" s="13"/>
      <c r="B637" s="13"/>
      <c r="C637" s="13"/>
      <c r="D637" s="13"/>
    </row>
    <row r="638" spans="1:4" ht="12.75" customHeight="1">
      <c r="A638" s="13"/>
      <c r="B638" s="13"/>
      <c r="C638" s="13"/>
      <c r="D638" s="13"/>
    </row>
    <row r="639" spans="1:4" ht="12.75" customHeight="1">
      <c r="A639" s="13"/>
      <c r="B639" s="13"/>
      <c r="C639" s="13"/>
      <c r="D639" s="13"/>
    </row>
    <row r="640" spans="1:4" ht="12.75" customHeight="1">
      <c r="A640" s="13"/>
      <c r="B640" s="13"/>
      <c r="C640" s="13"/>
      <c r="D640" s="13"/>
    </row>
    <row r="641" spans="1:4" ht="12.75" customHeight="1">
      <c r="A641" s="13"/>
      <c r="B641" s="13"/>
      <c r="C641" s="13"/>
      <c r="D641" s="13"/>
    </row>
    <row r="642" spans="1:4" ht="12.75" customHeight="1">
      <c r="A642" s="13"/>
      <c r="B642" s="13"/>
      <c r="C642" s="13"/>
      <c r="D642" s="13"/>
    </row>
    <row r="643" spans="1:4" ht="12.75" customHeight="1">
      <c r="A643" s="13"/>
      <c r="B643" s="13"/>
      <c r="C643" s="13"/>
      <c r="D643" s="13"/>
    </row>
    <row r="644" spans="1:4" ht="12.75" customHeight="1">
      <c r="A644" s="13"/>
      <c r="B644" s="13"/>
      <c r="C644" s="13"/>
      <c r="D644" s="13"/>
    </row>
    <row r="645" spans="1:4" ht="12.75" customHeight="1">
      <c r="A645" s="13"/>
      <c r="B645" s="13"/>
      <c r="C645" s="13"/>
      <c r="D645" s="13"/>
    </row>
    <row r="646" spans="1:4" ht="12.75" customHeight="1">
      <c r="A646" s="13"/>
      <c r="B646" s="13"/>
      <c r="C646" s="13"/>
      <c r="D646" s="13"/>
    </row>
    <row r="647" spans="1:4" ht="12.75" customHeight="1">
      <c r="A647" s="13"/>
      <c r="B647" s="13"/>
      <c r="C647" s="13"/>
      <c r="D647" s="13"/>
    </row>
    <row r="648" spans="1:4" ht="12.75" customHeight="1">
      <c r="A648" s="13"/>
      <c r="B648" s="13"/>
      <c r="C648" s="13"/>
      <c r="D648" s="13"/>
    </row>
    <row r="649" spans="1:4" ht="12.75" customHeight="1">
      <c r="A649" s="13"/>
      <c r="B649" s="13"/>
      <c r="C649" s="13"/>
      <c r="D649" s="13"/>
    </row>
    <row r="650" spans="1:4" ht="12.75" customHeight="1">
      <c r="A650" s="13"/>
      <c r="B650" s="13"/>
      <c r="C650" s="13"/>
      <c r="D650" s="13"/>
    </row>
    <row r="651" spans="1:4" ht="12.75" customHeight="1">
      <c r="A651" s="13"/>
      <c r="B651" s="13"/>
      <c r="C651" s="13"/>
      <c r="D651" s="13"/>
    </row>
    <row r="652" spans="1:4" ht="12.75" customHeight="1">
      <c r="A652" s="13"/>
      <c r="B652" s="13"/>
      <c r="C652" s="13"/>
      <c r="D652" s="13"/>
    </row>
    <row r="653" spans="1:4" ht="12.75" customHeight="1">
      <c r="A653" s="13"/>
      <c r="B653" s="13"/>
      <c r="C653" s="13"/>
      <c r="D653" s="13"/>
    </row>
    <row r="654" spans="1:4" ht="12.75" customHeight="1">
      <c r="A654" s="13"/>
      <c r="B654" s="13"/>
      <c r="C654" s="13"/>
      <c r="D654" s="13"/>
    </row>
    <row r="655" spans="1:4" ht="12.75" customHeight="1">
      <c r="A655" s="13"/>
      <c r="B655" s="13"/>
      <c r="C655" s="13"/>
      <c r="D655" s="13"/>
    </row>
    <row r="656" spans="1:4" ht="12.75" customHeight="1">
      <c r="A656" s="13"/>
      <c r="B656" s="13"/>
      <c r="C656" s="13"/>
      <c r="D656" s="13"/>
    </row>
    <row r="657" spans="1:4" ht="12.75" customHeight="1">
      <c r="A657" s="13"/>
      <c r="B657" s="13"/>
      <c r="C657" s="13"/>
      <c r="D657" s="13"/>
    </row>
    <row r="658" spans="1:4" ht="12.75" customHeight="1">
      <c r="A658" s="13"/>
      <c r="B658" s="13"/>
      <c r="C658" s="13"/>
      <c r="D658" s="13"/>
    </row>
    <row r="659" spans="1:4" ht="12.75" customHeight="1">
      <c r="A659" s="13"/>
      <c r="B659" s="13"/>
      <c r="C659" s="13"/>
      <c r="D659" s="13"/>
    </row>
    <row r="660" spans="1:4" ht="12.75" customHeight="1">
      <c r="A660" s="13"/>
      <c r="B660" s="13"/>
      <c r="C660" s="13"/>
      <c r="D660" s="13"/>
    </row>
    <row r="661" spans="1:4" ht="12.75" customHeight="1">
      <c r="A661" s="13"/>
      <c r="B661" s="13"/>
      <c r="C661" s="13"/>
      <c r="D661" s="13"/>
    </row>
    <row r="662" spans="1:4" ht="12.75" customHeight="1">
      <c r="A662" s="13"/>
      <c r="B662" s="13"/>
      <c r="C662" s="13"/>
      <c r="D662" s="13"/>
    </row>
    <row r="663" spans="1:4" ht="12.75" customHeight="1">
      <c r="A663" s="13"/>
      <c r="B663" s="13"/>
      <c r="C663" s="13"/>
      <c r="D663" s="13"/>
    </row>
    <row r="664" spans="1:4" ht="12.75" customHeight="1">
      <c r="A664" s="13"/>
      <c r="B664" s="13"/>
      <c r="C664" s="13"/>
      <c r="D664" s="13"/>
    </row>
    <row r="665" spans="1:4" ht="12.75" customHeight="1">
      <c r="A665" s="13"/>
      <c r="B665" s="13"/>
      <c r="C665" s="13"/>
      <c r="D665" s="13"/>
    </row>
    <row r="666" spans="1:4" ht="12.75" customHeight="1">
      <c r="A666" s="13"/>
      <c r="B666" s="13"/>
      <c r="C666" s="13"/>
      <c r="D666" s="13"/>
    </row>
    <row r="667" spans="1:4" ht="12.75" customHeight="1">
      <c r="A667" s="13"/>
      <c r="B667" s="13"/>
      <c r="C667" s="13"/>
      <c r="D667" s="13"/>
    </row>
    <row r="668" spans="1:4" ht="12.75" customHeight="1">
      <c r="A668" s="13"/>
      <c r="B668" s="13"/>
      <c r="C668" s="13"/>
      <c r="D668" s="13"/>
    </row>
    <row r="669" spans="1:4" ht="12.75" customHeight="1">
      <c r="A669" s="13"/>
      <c r="B669" s="13"/>
      <c r="C669" s="13"/>
      <c r="D669" s="13"/>
    </row>
    <row r="670" spans="1:4" ht="12.75" customHeight="1">
      <c r="A670" s="13"/>
      <c r="B670" s="13"/>
      <c r="C670" s="13"/>
      <c r="D670" s="13"/>
    </row>
    <row r="671" spans="1:4" ht="12.75" customHeight="1">
      <c r="A671" s="13"/>
      <c r="B671" s="13"/>
      <c r="C671" s="13"/>
      <c r="D671" s="13"/>
    </row>
    <row r="672" spans="1:4" ht="12.75" customHeight="1">
      <c r="A672" s="13"/>
      <c r="B672" s="13"/>
      <c r="C672" s="13"/>
      <c r="D672" s="13"/>
    </row>
    <row r="673" spans="1:4" ht="12.75" customHeight="1">
      <c r="A673" s="13"/>
      <c r="B673" s="13"/>
      <c r="C673" s="13"/>
      <c r="D673" s="13"/>
    </row>
    <row r="674" spans="1:4" ht="12.75" customHeight="1">
      <c r="A674" s="13"/>
      <c r="B674" s="13"/>
      <c r="C674" s="13"/>
      <c r="D674" s="13"/>
    </row>
    <row r="675" spans="1:4" ht="12.75" customHeight="1">
      <c r="A675" s="13"/>
      <c r="B675" s="13"/>
      <c r="C675" s="13"/>
      <c r="D675" s="13"/>
    </row>
    <row r="676" spans="1:4" ht="12.75" customHeight="1">
      <c r="A676" s="13"/>
      <c r="B676" s="13"/>
      <c r="C676" s="13"/>
      <c r="D676" s="13"/>
    </row>
    <row r="677" spans="1:4" ht="12.75" customHeight="1">
      <c r="A677" s="13"/>
      <c r="B677" s="13"/>
      <c r="C677" s="13"/>
      <c r="D677" s="13"/>
    </row>
    <row r="678" spans="1:4" ht="12.75" customHeight="1">
      <c r="A678" s="13"/>
      <c r="B678" s="13"/>
      <c r="C678" s="13"/>
      <c r="D678" s="13"/>
    </row>
    <row r="679" spans="1:4" ht="12.75" customHeight="1">
      <c r="A679" s="13"/>
      <c r="B679" s="13"/>
      <c r="C679" s="13"/>
      <c r="D679" s="13"/>
    </row>
    <row r="680" spans="1:4" ht="12.75" customHeight="1">
      <c r="A680" s="13"/>
      <c r="B680" s="13"/>
      <c r="C680" s="13"/>
      <c r="D680" s="13"/>
    </row>
    <row r="681" spans="1:4" ht="12.75" customHeight="1">
      <c r="A681" s="13"/>
      <c r="B681" s="13"/>
      <c r="C681" s="13"/>
      <c r="D681" s="13"/>
    </row>
    <row r="682" spans="1:4" ht="12.75" customHeight="1">
      <c r="A682" s="13"/>
      <c r="B682" s="13"/>
      <c r="C682" s="13"/>
      <c r="D682" s="13"/>
    </row>
    <row r="683" spans="1:4" ht="12.75" customHeight="1">
      <c r="A683" s="13"/>
      <c r="B683" s="13"/>
      <c r="C683" s="13"/>
      <c r="D683" s="13"/>
    </row>
    <row r="684" spans="1:4" ht="12.75" customHeight="1">
      <c r="A684" s="13"/>
      <c r="B684" s="13"/>
      <c r="C684" s="13"/>
      <c r="D684" s="13"/>
    </row>
    <row r="685" spans="1:4" ht="12.75" customHeight="1">
      <c r="A685" s="13"/>
      <c r="B685" s="13"/>
      <c r="C685" s="13"/>
      <c r="D685" s="13"/>
    </row>
    <row r="686" spans="1:4" ht="12.75" customHeight="1">
      <c r="A686" s="13"/>
      <c r="B686" s="13"/>
      <c r="C686" s="13"/>
      <c r="D686" s="13"/>
    </row>
    <row r="687" spans="1:4" ht="12.75" customHeight="1">
      <c r="A687" s="13"/>
      <c r="B687" s="13"/>
      <c r="C687" s="13"/>
      <c r="D687" s="13"/>
    </row>
    <row r="688" spans="1:4" ht="12.75" customHeight="1">
      <c r="A688" s="13"/>
      <c r="B688" s="13"/>
      <c r="C688" s="13"/>
      <c r="D688" s="13"/>
    </row>
    <row r="689" spans="1:4" ht="12.75" customHeight="1">
      <c r="A689" s="13"/>
      <c r="B689" s="13"/>
      <c r="C689" s="13"/>
      <c r="D689" s="13"/>
    </row>
    <row r="690" spans="1:4" ht="12.75" customHeight="1">
      <c r="A690" s="13"/>
      <c r="B690" s="13"/>
      <c r="C690" s="13"/>
      <c r="D690" s="13"/>
    </row>
    <row r="691" spans="1:4" ht="12.75" customHeight="1">
      <c r="A691" s="13"/>
      <c r="B691" s="13"/>
      <c r="C691" s="13"/>
      <c r="D691" s="13"/>
    </row>
    <row r="692" spans="1:4" ht="12.75" customHeight="1">
      <c r="A692" s="13"/>
      <c r="B692" s="13"/>
      <c r="C692" s="13"/>
      <c r="D692" s="13"/>
    </row>
    <row r="693" spans="1:4" ht="12.75" customHeight="1">
      <c r="A693" s="13"/>
      <c r="B693" s="13"/>
      <c r="C693" s="13"/>
      <c r="D693" s="13"/>
    </row>
    <row r="694" spans="1:4" ht="12.75" customHeight="1">
      <c r="A694" s="13"/>
      <c r="B694" s="13"/>
      <c r="C694" s="13"/>
      <c r="D694" s="13"/>
    </row>
    <row r="695" spans="1:4" ht="12.75" customHeight="1">
      <c r="A695" s="13"/>
      <c r="B695" s="13"/>
      <c r="C695" s="13"/>
      <c r="D695" s="13"/>
    </row>
    <row r="696" spans="1:4" ht="12.75" customHeight="1">
      <c r="A696" s="13"/>
      <c r="B696" s="13"/>
      <c r="C696" s="13"/>
      <c r="D696" s="13"/>
    </row>
    <row r="697" spans="1:4" ht="12.75" customHeight="1">
      <c r="A697" s="13"/>
      <c r="B697" s="13"/>
      <c r="C697" s="13"/>
      <c r="D697" s="13"/>
    </row>
    <row r="698" spans="1:4" ht="12.75" customHeight="1">
      <c r="A698" s="13"/>
      <c r="B698" s="13"/>
      <c r="C698" s="13"/>
      <c r="D698" s="13"/>
    </row>
    <row r="699" spans="1:4" ht="12.75" customHeight="1">
      <c r="A699" s="13"/>
      <c r="B699" s="13"/>
      <c r="C699" s="13"/>
      <c r="D699" s="13"/>
    </row>
    <row r="700" spans="1:4" ht="12.75" customHeight="1">
      <c r="A700" s="13"/>
      <c r="B700" s="13"/>
      <c r="C700" s="13"/>
      <c r="D700" s="13"/>
    </row>
    <row r="701" spans="1:4" ht="12.75" customHeight="1">
      <c r="A701" s="13"/>
      <c r="B701" s="13"/>
      <c r="C701" s="13"/>
      <c r="D701" s="13"/>
    </row>
    <row r="702" spans="1:4" ht="12.75" customHeight="1">
      <c r="A702" s="13"/>
      <c r="B702" s="13"/>
      <c r="C702" s="13"/>
      <c r="D702" s="13"/>
    </row>
    <row r="703" spans="1:4" ht="12.75" customHeight="1">
      <c r="A703" s="13"/>
      <c r="B703" s="13"/>
      <c r="C703" s="13"/>
      <c r="D703" s="13"/>
    </row>
    <row r="704" spans="1:4" ht="12.75" customHeight="1">
      <c r="A704" s="13"/>
      <c r="B704" s="13"/>
      <c r="C704" s="13"/>
      <c r="D704" s="13"/>
    </row>
    <row r="705" spans="1:4" ht="12.75" customHeight="1">
      <c r="A705" s="13"/>
      <c r="B705" s="13"/>
      <c r="C705" s="13"/>
      <c r="D705" s="13"/>
    </row>
    <row r="706" spans="1:4" ht="12.75" customHeight="1">
      <c r="A706" s="13"/>
      <c r="B706" s="13"/>
      <c r="C706" s="13"/>
      <c r="D706" s="13"/>
    </row>
    <row r="707" spans="1:4" ht="12.75" customHeight="1">
      <c r="A707" s="13"/>
      <c r="B707" s="13"/>
      <c r="C707" s="13"/>
      <c r="D707" s="13"/>
    </row>
    <row r="708" spans="1:4" ht="12.75" customHeight="1">
      <c r="A708" s="13"/>
      <c r="B708" s="13"/>
      <c r="C708" s="13"/>
      <c r="D708" s="13"/>
    </row>
    <row r="709" spans="1:4" ht="12.75" customHeight="1">
      <c r="A709" s="13"/>
      <c r="B709" s="13"/>
      <c r="C709" s="13"/>
      <c r="D709" s="13"/>
    </row>
    <row r="710" spans="1:4" ht="12.75" customHeight="1">
      <c r="A710" s="13"/>
      <c r="B710" s="13"/>
      <c r="C710" s="13"/>
      <c r="D710" s="13"/>
    </row>
    <row r="711" spans="1:4" ht="12.75" customHeight="1">
      <c r="A711" s="13"/>
      <c r="B711" s="13"/>
      <c r="C711" s="13"/>
      <c r="D711" s="13"/>
    </row>
    <row r="712" spans="1:4" ht="12.75" customHeight="1">
      <c r="A712" s="13"/>
      <c r="B712" s="13"/>
      <c r="C712" s="13"/>
      <c r="D712" s="13"/>
    </row>
    <row r="713" spans="1:4" ht="12.75" customHeight="1">
      <c r="A713" s="13"/>
      <c r="B713" s="13"/>
      <c r="C713" s="13"/>
      <c r="D713" s="13"/>
    </row>
    <row r="714" spans="1:4" ht="12.75" customHeight="1">
      <c r="A714" s="13"/>
      <c r="B714" s="13"/>
      <c r="C714" s="13"/>
      <c r="D714" s="13"/>
    </row>
    <row r="715" spans="1:4" ht="12.75" customHeight="1">
      <c r="A715" s="13"/>
      <c r="B715" s="13"/>
      <c r="C715" s="13"/>
      <c r="D715" s="13"/>
    </row>
    <row r="716" spans="1:4" ht="12.75" customHeight="1">
      <c r="A716" s="13"/>
      <c r="B716" s="13"/>
      <c r="C716" s="13"/>
      <c r="D716" s="13"/>
    </row>
    <row r="717" spans="1:4" ht="12.75" customHeight="1">
      <c r="A717" s="13"/>
      <c r="B717" s="13"/>
      <c r="C717" s="13"/>
      <c r="D717" s="13"/>
    </row>
    <row r="718" spans="1:4" ht="12.75" customHeight="1">
      <c r="A718" s="13"/>
      <c r="B718" s="13"/>
      <c r="C718" s="13"/>
      <c r="D718" s="13"/>
    </row>
    <row r="719" spans="1:4" ht="12.75" customHeight="1">
      <c r="A719" s="13"/>
      <c r="B719" s="13"/>
      <c r="C719" s="13"/>
      <c r="D719" s="13"/>
    </row>
    <row r="720" spans="1:4" ht="12.75" customHeight="1">
      <c r="A720" s="13"/>
      <c r="B720" s="13"/>
      <c r="C720" s="13"/>
      <c r="D720" s="13"/>
    </row>
    <row r="721" spans="1:4" ht="12.75" customHeight="1">
      <c r="A721" s="13"/>
      <c r="B721" s="13"/>
      <c r="C721" s="13"/>
      <c r="D721" s="13"/>
    </row>
    <row r="722" spans="1:4" ht="12.75" customHeight="1">
      <c r="A722" s="13"/>
      <c r="B722" s="13"/>
      <c r="C722" s="13"/>
      <c r="D722" s="13"/>
    </row>
    <row r="723" spans="1:4" ht="12.75" customHeight="1">
      <c r="A723" s="13"/>
      <c r="B723" s="13"/>
      <c r="C723" s="13"/>
      <c r="D723" s="13"/>
    </row>
    <row r="724" spans="1:4" ht="12.75" customHeight="1">
      <c r="A724" s="13"/>
      <c r="B724" s="13"/>
      <c r="C724" s="13"/>
      <c r="D724" s="13"/>
    </row>
    <row r="725" spans="1:4" ht="12.75" customHeight="1">
      <c r="A725" s="13"/>
      <c r="B725" s="13"/>
      <c r="C725" s="13"/>
      <c r="D725" s="13"/>
    </row>
    <row r="726" spans="1:4" ht="12.75" customHeight="1">
      <c r="A726" s="13"/>
      <c r="B726" s="13"/>
      <c r="C726" s="13"/>
      <c r="D726" s="13"/>
    </row>
    <row r="727" spans="1:4" ht="12.75" customHeight="1">
      <c r="A727" s="13"/>
      <c r="B727" s="13"/>
      <c r="C727" s="13"/>
      <c r="D727" s="13"/>
    </row>
    <row r="728" spans="1:4" ht="12.75" customHeight="1">
      <c r="A728" s="13"/>
      <c r="B728" s="13"/>
      <c r="C728" s="13"/>
      <c r="D728" s="13"/>
    </row>
    <row r="729" spans="1:4" ht="12.75" customHeight="1">
      <c r="A729" s="13"/>
      <c r="B729" s="13"/>
      <c r="C729" s="13"/>
      <c r="D729" s="13"/>
    </row>
    <row r="730" spans="1:4" ht="12.75" customHeight="1">
      <c r="A730" s="13"/>
      <c r="B730" s="13"/>
      <c r="C730" s="13"/>
      <c r="D730" s="13"/>
    </row>
    <row r="731" spans="1:4" ht="12.75" customHeight="1">
      <c r="A731" s="13"/>
      <c r="B731" s="13"/>
      <c r="C731" s="13"/>
      <c r="D731" s="13"/>
    </row>
    <row r="732" spans="1:4" ht="12.75" customHeight="1">
      <c r="A732" s="13"/>
      <c r="B732" s="13"/>
      <c r="C732" s="13"/>
      <c r="D732" s="13"/>
    </row>
    <row r="733" spans="1:4" ht="12.75" customHeight="1">
      <c r="A733" s="13"/>
      <c r="B733" s="13"/>
      <c r="C733" s="13"/>
      <c r="D733" s="13"/>
    </row>
    <row r="734" spans="1:4" ht="12.75" customHeight="1">
      <c r="A734" s="13"/>
      <c r="B734" s="13"/>
      <c r="C734" s="13"/>
      <c r="D734" s="13"/>
    </row>
    <row r="735" spans="1:4" ht="12.75" customHeight="1">
      <c r="A735" s="13"/>
      <c r="B735" s="13"/>
      <c r="C735" s="13"/>
      <c r="D735" s="13"/>
    </row>
    <row r="736" spans="1:4" ht="12.75" customHeight="1">
      <c r="A736" s="13"/>
      <c r="B736" s="13"/>
      <c r="C736" s="13"/>
      <c r="D736" s="13"/>
    </row>
    <row r="737" spans="1:4" ht="12.75" customHeight="1">
      <c r="A737" s="13"/>
      <c r="B737" s="13"/>
      <c r="C737" s="13"/>
      <c r="D737" s="13"/>
    </row>
    <row r="738" spans="1:4" ht="12.75" customHeight="1">
      <c r="A738" s="13"/>
      <c r="B738" s="13"/>
      <c r="C738" s="13"/>
      <c r="D738" s="13"/>
    </row>
    <row r="739" spans="1:4" ht="12.75" customHeight="1">
      <c r="A739" s="13"/>
      <c r="B739" s="13"/>
      <c r="C739" s="13"/>
      <c r="D739" s="13"/>
    </row>
    <row r="740" spans="1:4" ht="12.75" customHeight="1">
      <c r="A740" s="13"/>
      <c r="B740" s="13"/>
      <c r="C740" s="13"/>
      <c r="D740" s="13"/>
    </row>
    <row r="741" spans="1:4" ht="12.75" customHeight="1">
      <c r="A741" s="13"/>
      <c r="B741" s="13"/>
      <c r="C741" s="13"/>
      <c r="D741" s="13"/>
    </row>
    <row r="742" spans="1:4" ht="12.75" customHeight="1">
      <c r="A742" s="13"/>
      <c r="B742" s="13"/>
      <c r="C742" s="13"/>
      <c r="D742" s="13"/>
    </row>
    <row r="743" spans="1:4" ht="12.75" customHeight="1">
      <c r="A743" s="13"/>
      <c r="B743" s="13"/>
      <c r="C743" s="13"/>
      <c r="D743" s="13"/>
    </row>
    <row r="744" spans="1:4" ht="12.75" customHeight="1">
      <c r="A744" s="13"/>
      <c r="B744" s="13"/>
      <c r="C744" s="13"/>
      <c r="D744" s="13"/>
    </row>
    <row r="745" spans="1:4" ht="12.75" customHeight="1">
      <c r="A745" s="13"/>
      <c r="B745" s="13"/>
      <c r="C745" s="13"/>
      <c r="D745" s="13"/>
    </row>
    <row r="746" spans="1:4" ht="12.75" customHeight="1">
      <c r="A746" s="13"/>
      <c r="B746" s="13"/>
      <c r="C746" s="13"/>
      <c r="D746" s="13"/>
    </row>
    <row r="747" spans="1:4" ht="12.75" customHeight="1">
      <c r="A747" s="13"/>
      <c r="B747" s="13"/>
      <c r="C747" s="13"/>
      <c r="D747" s="13"/>
    </row>
    <row r="748" spans="1:4" ht="12.75" customHeight="1">
      <c r="A748" s="13"/>
      <c r="B748" s="13"/>
      <c r="C748" s="13"/>
      <c r="D748" s="13"/>
    </row>
    <row r="749" spans="1:4" ht="12.75" customHeight="1">
      <c r="A749" s="13"/>
      <c r="B749" s="13"/>
      <c r="C749" s="13"/>
      <c r="D749" s="13"/>
    </row>
    <row r="750" spans="1:4" ht="12.75" customHeight="1">
      <c r="A750" s="13"/>
      <c r="B750" s="13"/>
      <c r="C750" s="13"/>
      <c r="D750" s="13"/>
    </row>
    <row r="751" spans="1:4" ht="12.75" customHeight="1">
      <c r="A751" s="13"/>
      <c r="B751" s="13"/>
      <c r="C751" s="13"/>
      <c r="D751" s="13"/>
    </row>
    <row r="752" spans="1:4" ht="12.75" customHeight="1">
      <c r="A752" s="13"/>
      <c r="B752" s="13"/>
      <c r="C752" s="13"/>
      <c r="D752" s="13"/>
    </row>
    <row r="753" spans="1:4" ht="12.75" customHeight="1">
      <c r="A753" s="13"/>
      <c r="B753" s="13"/>
      <c r="C753" s="13"/>
      <c r="D753" s="13"/>
    </row>
    <row r="754" spans="1:4" ht="12.75" customHeight="1">
      <c r="A754" s="13"/>
      <c r="B754" s="13"/>
      <c r="C754" s="13"/>
      <c r="D754" s="13"/>
    </row>
    <row r="755" spans="1:4" ht="12.75" customHeight="1">
      <c r="A755" s="13"/>
      <c r="B755" s="13"/>
      <c r="C755" s="13"/>
      <c r="D755" s="13"/>
    </row>
    <row r="756" spans="1:4" ht="12.75" customHeight="1">
      <c r="A756" s="13"/>
      <c r="B756" s="13"/>
      <c r="C756" s="13"/>
      <c r="D756" s="13"/>
    </row>
    <row r="757" spans="1:4" ht="12.75" customHeight="1">
      <c r="A757" s="13"/>
      <c r="B757" s="13"/>
      <c r="C757" s="13"/>
      <c r="D757" s="13"/>
    </row>
    <row r="758" spans="1:4" ht="12.75" customHeight="1">
      <c r="A758" s="13"/>
      <c r="B758" s="13"/>
      <c r="C758" s="13"/>
      <c r="D758" s="13"/>
    </row>
    <row r="759" spans="1:4" ht="12.75" customHeight="1">
      <c r="A759" s="13"/>
      <c r="B759" s="13"/>
      <c r="C759" s="13"/>
      <c r="D759" s="13"/>
    </row>
    <row r="760" spans="1:4" ht="12.75" customHeight="1">
      <c r="A760" s="13"/>
      <c r="B760" s="13"/>
      <c r="C760" s="13"/>
      <c r="D760" s="13"/>
    </row>
    <row r="761" spans="1:4" ht="12.75" customHeight="1">
      <c r="A761" s="13"/>
      <c r="B761" s="13"/>
      <c r="C761" s="13"/>
      <c r="D761" s="13"/>
    </row>
    <row r="762" spans="1:4" ht="12.75" customHeight="1">
      <c r="A762" s="13"/>
      <c r="B762" s="13"/>
      <c r="C762" s="13"/>
      <c r="D762" s="13"/>
    </row>
    <row r="763" spans="1:4" ht="12.75" customHeight="1">
      <c r="A763" s="13"/>
      <c r="B763" s="13"/>
      <c r="C763" s="13"/>
      <c r="D763" s="13"/>
    </row>
    <row r="764" spans="1:4" ht="12.75" customHeight="1">
      <c r="A764" s="13"/>
      <c r="B764" s="13"/>
      <c r="C764" s="13"/>
      <c r="D764" s="13"/>
    </row>
    <row r="765" spans="1:4" ht="12.75" customHeight="1">
      <c r="A765" s="13"/>
      <c r="B765" s="13"/>
      <c r="C765" s="13"/>
      <c r="D765" s="13"/>
    </row>
    <row r="766" spans="1:4" ht="12.75" customHeight="1">
      <c r="A766" s="13"/>
      <c r="B766" s="13"/>
      <c r="C766" s="13"/>
      <c r="D766" s="13"/>
    </row>
    <row r="767" spans="1:4" ht="12.75" customHeight="1">
      <c r="A767" s="13"/>
      <c r="B767" s="13"/>
      <c r="C767" s="13"/>
      <c r="D767" s="13"/>
    </row>
    <row r="768" spans="1:4" ht="12.75" customHeight="1">
      <c r="A768" s="13"/>
      <c r="B768" s="13"/>
      <c r="C768" s="13"/>
      <c r="D768" s="13"/>
    </row>
    <row r="769" spans="1:4" ht="12.75" customHeight="1">
      <c r="A769" s="13"/>
      <c r="B769" s="13"/>
      <c r="C769" s="13"/>
      <c r="D769" s="13"/>
    </row>
    <row r="770" spans="1:4" ht="12.75" customHeight="1">
      <c r="A770" s="13"/>
      <c r="B770" s="13"/>
      <c r="C770" s="13"/>
      <c r="D770" s="13"/>
    </row>
    <row r="771" spans="1:4" ht="12.75" customHeight="1">
      <c r="A771" s="13"/>
      <c r="B771" s="13"/>
      <c r="C771" s="13"/>
      <c r="D771" s="13"/>
    </row>
    <row r="772" spans="1:4" ht="12.75" customHeight="1">
      <c r="A772" s="13"/>
      <c r="B772" s="13"/>
      <c r="C772" s="13"/>
      <c r="D772" s="13"/>
    </row>
    <row r="773" spans="1:4" ht="12.75" customHeight="1">
      <c r="A773" s="13"/>
      <c r="B773" s="13"/>
      <c r="C773" s="13"/>
      <c r="D773" s="13"/>
    </row>
    <row r="774" spans="1:4" ht="12.75" customHeight="1">
      <c r="A774" s="13"/>
      <c r="B774" s="13"/>
      <c r="C774" s="13"/>
      <c r="D774" s="13"/>
    </row>
    <row r="775" spans="1:4" ht="12.75" customHeight="1">
      <c r="A775" s="13"/>
      <c r="B775" s="13"/>
      <c r="C775" s="13"/>
      <c r="D775" s="13"/>
    </row>
    <row r="776" spans="1:4" ht="12.75" customHeight="1">
      <c r="A776" s="13"/>
      <c r="B776" s="13"/>
      <c r="C776" s="13"/>
      <c r="D776" s="13"/>
    </row>
    <row r="777" spans="1:4" ht="12.75" customHeight="1">
      <c r="A777" s="13"/>
      <c r="B777" s="13"/>
      <c r="C777" s="13"/>
      <c r="D777" s="13"/>
    </row>
    <row r="778" spans="1:4" ht="12.75" customHeight="1">
      <c r="A778" s="13"/>
      <c r="B778" s="13"/>
      <c r="C778" s="13"/>
      <c r="D778" s="13"/>
    </row>
    <row r="779" spans="1:4" ht="12.75" customHeight="1">
      <c r="A779" s="13"/>
      <c r="B779" s="13"/>
      <c r="C779" s="13"/>
      <c r="D779" s="13"/>
    </row>
    <row r="780" spans="1:4" ht="12.75" customHeight="1">
      <c r="A780" s="13"/>
      <c r="B780" s="13"/>
      <c r="C780" s="13"/>
      <c r="D780" s="13"/>
    </row>
    <row r="781" spans="1:4" ht="12.75" customHeight="1">
      <c r="A781" s="13"/>
      <c r="B781" s="13"/>
      <c r="C781" s="13"/>
      <c r="D781" s="13"/>
    </row>
    <row r="782" spans="1:4" ht="12.75" customHeight="1">
      <c r="A782" s="13"/>
      <c r="B782" s="13"/>
      <c r="C782" s="13"/>
      <c r="D782" s="13"/>
    </row>
    <row r="783" spans="1:4" ht="12.75" customHeight="1">
      <c r="A783" s="13"/>
      <c r="B783" s="13"/>
      <c r="C783" s="13"/>
      <c r="D783" s="13"/>
    </row>
    <row r="784" spans="1:4" ht="12.75" customHeight="1">
      <c r="A784" s="13"/>
      <c r="B784" s="13"/>
      <c r="C784" s="13"/>
      <c r="D784" s="13"/>
    </row>
    <row r="785" spans="1:4" ht="12.75" customHeight="1">
      <c r="A785" s="13"/>
      <c r="B785" s="13"/>
      <c r="C785" s="13"/>
      <c r="D785" s="13"/>
    </row>
    <row r="786" spans="1:4" ht="12.75" customHeight="1">
      <c r="A786" s="13"/>
      <c r="B786" s="13"/>
      <c r="C786" s="13"/>
      <c r="D786" s="13"/>
    </row>
    <row r="787" spans="1:4" ht="12.75" customHeight="1">
      <c r="A787" s="13"/>
      <c r="B787" s="13"/>
      <c r="C787" s="13"/>
      <c r="D787" s="13"/>
    </row>
    <row r="788" spans="1:4" ht="12.75" customHeight="1">
      <c r="A788" s="13"/>
      <c r="B788" s="13"/>
      <c r="C788" s="13"/>
      <c r="D788" s="13"/>
    </row>
    <row r="789" spans="1:4" ht="12.75" customHeight="1">
      <c r="A789" s="13"/>
      <c r="B789" s="13"/>
      <c r="C789" s="13"/>
      <c r="D789" s="13"/>
    </row>
    <row r="790" spans="1:4" ht="12.75" customHeight="1">
      <c r="A790" s="13"/>
      <c r="B790" s="13"/>
      <c r="C790" s="13"/>
      <c r="D790" s="13"/>
    </row>
    <row r="791" spans="1:4" ht="12.75" customHeight="1">
      <c r="A791" s="13"/>
      <c r="B791" s="13"/>
      <c r="C791" s="13"/>
      <c r="D791" s="13"/>
    </row>
    <row r="792" spans="1:4" ht="12.75" customHeight="1">
      <c r="A792" s="13"/>
      <c r="B792" s="13"/>
      <c r="C792" s="13"/>
      <c r="D792" s="13"/>
    </row>
    <row r="793" spans="1:4" ht="12.75" customHeight="1">
      <c r="A793" s="13"/>
      <c r="B793" s="13"/>
      <c r="C793" s="13"/>
      <c r="D793" s="13"/>
    </row>
    <row r="794" spans="1:4" ht="12.75" customHeight="1">
      <c r="A794" s="13"/>
      <c r="B794" s="13"/>
      <c r="C794" s="13"/>
      <c r="D794" s="13"/>
    </row>
    <row r="795" spans="1:4" ht="12.75" customHeight="1">
      <c r="A795" s="13"/>
      <c r="B795" s="13"/>
      <c r="C795" s="13"/>
      <c r="D795" s="13"/>
    </row>
    <row r="796" spans="1:4" ht="12.75" customHeight="1">
      <c r="A796" s="13"/>
      <c r="B796" s="13"/>
      <c r="C796" s="13"/>
      <c r="D796" s="13"/>
    </row>
    <row r="797" spans="1:4" ht="12.75" customHeight="1">
      <c r="A797" s="13"/>
      <c r="B797" s="13"/>
      <c r="C797" s="13"/>
      <c r="D797" s="13"/>
    </row>
    <row r="798" spans="1:4" ht="12.75" customHeight="1">
      <c r="A798" s="13"/>
      <c r="B798" s="13"/>
      <c r="C798" s="13"/>
      <c r="D798" s="13"/>
    </row>
    <row r="799" spans="1:4" ht="12.75" customHeight="1">
      <c r="A799" s="13"/>
      <c r="B799" s="13"/>
      <c r="C799" s="13"/>
      <c r="D799" s="13"/>
    </row>
    <row r="800" spans="1:4" ht="12.75" customHeight="1">
      <c r="A800" s="13"/>
      <c r="B800" s="13"/>
      <c r="C800" s="13"/>
      <c r="D800" s="13"/>
    </row>
    <row r="801" spans="1:4" ht="12.75" customHeight="1">
      <c r="A801" s="13"/>
      <c r="B801" s="13"/>
      <c r="C801" s="13"/>
      <c r="D801" s="13"/>
    </row>
    <row r="802" spans="1:4" ht="12.75" customHeight="1">
      <c r="A802" s="13"/>
      <c r="B802" s="13"/>
      <c r="C802" s="13"/>
      <c r="D802" s="13"/>
    </row>
    <row r="803" spans="1:4" ht="12.75" customHeight="1">
      <c r="A803" s="13"/>
      <c r="B803" s="13"/>
      <c r="C803" s="13"/>
      <c r="D803" s="13"/>
    </row>
    <row r="804" spans="1:4" ht="12.75" customHeight="1">
      <c r="A804" s="13"/>
      <c r="B804" s="13"/>
      <c r="C804" s="13"/>
      <c r="D804" s="13"/>
    </row>
    <row r="805" spans="1:4" ht="12.75" customHeight="1">
      <c r="A805" s="13"/>
      <c r="B805" s="13"/>
      <c r="C805" s="13"/>
      <c r="D805" s="13"/>
    </row>
    <row r="806" spans="1:4" ht="12.75" customHeight="1">
      <c r="A806" s="13"/>
      <c r="B806" s="13"/>
      <c r="C806" s="13"/>
      <c r="D806" s="13"/>
    </row>
    <row r="807" spans="1:4" ht="12.75" customHeight="1">
      <c r="A807" s="13"/>
      <c r="B807" s="13"/>
      <c r="C807" s="13"/>
      <c r="D807" s="13"/>
    </row>
    <row r="808" spans="1:4" ht="12.75" customHeight="1">
      <c r="A808" s="13"/>
      <c r="B808" s="13"/>
      <c r="C808" s="13"/>
      <c r="D808" s="13"/>
    </row>
    <row r="809" spans="1:4" ht="12.75" customHeight="1">
      <c r="A809" s="13"/>
      <c r="B809" s="13"/>
      <c r="C809" s="13"/>
      <c r="D809" s="13"/>
    </row>
    <row r="810" spans="1:4" ht="12.75" customHeight="1">
      <c r="A810" s="13"/>
      <c r="B810" s="13"/>
      <c r="C810" s="13"/>
      <c r="D810" s="13"/>
    </row>
    <row r="811" spans="1:4" ht="12.75" customHeight="1">
      <c r="A811" s="13"/>
      <c r="B811" s="13"/>
      <c r="C811" s="13"/>
      <c r="D811" s="13"/>
    </row>
    <row r="812" spans="1:4" ht="12.75" customHeight="1">
      <c r="A812" s="13"/>
      <c r="B812" s="13"/>
      <c r="C812" s="13"/>
      <c r="D812" s="13"/>
    </row>
    <row r="813" spans="1:4" ht="12.75" customHeight="1">
      <c r="A813" s="13"/>
      <c r="B813" s="13"/>
      <c r="C813" s="13"/>
      <c r="D813" s="13"/>
    </row>
    <row r="814" spans="1:4" ht="12.75" customHeight="1">
      <c r="A814" s="13"/>
      <c r="B814" s="13"/>
      <c r="C814" s="13"/>
      <c r="D814" s="13"/>
    </row>
    <row r="815" spans="1:4" ht="12.75" customHeight="1">
      <c r="A815" s="13"/>
      <c r="B815" s="13"/>
      <c r="C815" s="13"/>
      <c r="D815" s="13"/>
    </row>
    <row r="816" spans="1:4" ht="12.75" customHeight="1">
      <c r="A816" s="13"/>
      <c r="B816" s="13"/>
      <c r="C816" s="13"/>
      <c r="D816" s="13"/>
    </row>
    <row r="817" spans="1:4" ht="12.75" customHeight="1">
      <c r="A817" s="13"/>
      <c r="B817" s="13"/>
      <c r="C817" s="13"/>
      <c r="D817" s="13"/>
    </row>
    <row r="818" spans="1:4" ht="12.75" customHeight="1">
      <c r="A818" s="13"/>
      <c r="B818" s="13"/>
      <c r="C818" s="13"/>
      <c r="D818" s="13"/>
    </row>
    <row r="819" spans="1:4" ht="12.75" customHeight="1">
      <c r="A819" s="13"/>
      <c r="B819" s="13"/>
      <c r="C819" s="13"/>
      <c r="D819" s="13"/>
    </row>
    <row r="820" spans="1:4" ht="12.75" customHeight="1">
      <c r="A820" s="13"/>
      <c r="B820" s="13"/>
      <c r="C820" s="13"/>
      <c r="D820" s="13"/>
    </row>
    <row r="821" spans="1:4" ht="12.75" customHeight="1">
      <c r="A821" s="13"/>
      <c r="B821" s="13"/>
      <c r="C821" s="13"/>
      <c r="D821" s="13"/>
    </row>
    <row r="822" spans="1:4" ht="12.75" customHeight="1">
      <c r="A822" s="13"/>
      <c r="B822" s="13"/>
      <c r="C822" s="13"/>
      <c r="D822" s="13"/>
    </row>
    <row r="823" spans="1:4" ht="12.75" customHeight="1">
      <c r="A823" s="13"/>
      <c r="B823" s="13"/>
      <c r="C823" s="13"/>
      <c r="D823" s="13"/>
    </row>
    <row r="824" spans="1:4" ht="12.75" customHeight="1">
      <c r="A824" s="13"/>
      <c r="B824" s="13"/>
      <c r="C824" s="13"/>
      <c r="D824" s="13"/>
    </row>
    <row r="825" spans="1:4" ht="12.75" customHeight="1">
      <c r="A825" s="13"/>
      <c r="B825" s="13"/>
      <c r="C825" s="13"/>
      <c r="D825" s="13"/>
    </row>
    <row r="826" spans="1:4" ht="12.75" customHeight="1">
      <c r="A826" s="13"/>
      <c r="B826" s="13"/>
      <c r="C826" s="13"/>
      <c r="D826" s="13"/>
    </row>
    <row r="827" spans="1:4" ht="12.75" customHeight="1">
      <c r="A827" s="13"/>
      <c r="B827" s="13"/>
      <c r="C827" s="13"/>
      <c r="D827" s="13"/>
    </row>
    <row r="828" spans="1:4" ht="12.75" customHeight="1">
      <c r="A828" s="13"/>
      <c r="B828" s="13"/>
      <c r="C828" s="13"/>
      <c r="D828" s="13"/>
    </row>
    <row r="829" spans="1:4" ht="12.75" customHeight="1">
      <c r="A829" s="13"/>
      <c r="B829" s="13"/>
      <c r="C829" s="13"/>
      <c r="D829" s="13"/>
    </row>
    <row r="830" spans="1:4" ht="12.75" customHeight="1">
      <c r="A830" s="13"/>
      <c r="B830" s="13"/>
      <c r="C830" s="13"/>
      <c r="D830" s="13"/>
    </row>
    <row r="831" spans="1:4" ht="12.75" customHeight="1">
      <c r="A831" s="13"/>
      <c r="B831" s="13"/>
      <c r="C831" s="13"/>
      <c r="D831" s="13"/>
    </row>
    <row r="832" spans="1:4" ht="12.75" customHeight="1">
      <c r="A832" s="13"/>
      <c r="B832" s="13"/>
      <c r="C832" s="13"/>
      <c r="D832" s="13"/>
    </row>
    <row r="833" spans="1:4" ht="12.75" customHeight="1">
      <c r="A833" s="13"/>
      <c r="B833" s="13"/>
      <c r="C833" s="13"/>
      <c r="D833" s="13"/>
    </row>
    <row r="834" spans="1:4" ht="12.75" customHeight="1">
      <c r="A834" s="13"/>
      <c r="B834" s="13"/>
      <c r="C834" s="13"/>
      <c r="D834" s="13"/>
    </row>
    <row r="835" spans="1:4" ht="12.75" customHeight="1">
      <c r="A835" s="13"/>
      <c r="B835" s="13"/>
      <c r="C835" s="13"/>
      <c r="D835" s="13"/>
    </row>
    <row r="836" spans="1:4" ht="12.75" customHeight="1">
      <c r="A836" s="13"/>
      <c r="B836" s="13"/>
      <c r="C836" s="13"/>
      <c r="D836" s="13"/>
    </row>
    <row r="837" spans="1:4" ht="12.75" customHeight="1">
      <c r="A837" s="13"/>
      <c r="B837" s="13"/>
      <c r="C837" s="13"/>
      <c r="D837" s="13"/>
    </row>
    <row r="838" spans="1:4" ht="12.75" customHeight="1">
      <c r="A838" s="13"/>
      <c r="B838" s="13"/>
      <c r="C838" s="13"/>
      <c r="D838" s="13"/>
    </row>
    <row r="839" spans="1:4" ht="12.75" customHeight="1">
      <c r="A839" s="13"/>
      <c r="B839" s="13"/>
      <c r="C839" s="13"/>
      <c r="D839" s="13"/>
    </row>
    <row r="840" spans="1:4" ht="12.75" customHeight="1">
      <c r="A840" s="13"/>
      <c r="B840" s="13"/>
      <c r="C840" s="13"/>
      <c r="D840" s="13"/>
    </row>
    <row r="841" spans="1:4" ht="12.75" customHeight="1">
      <c r="A841" s="13"/>
      <c r="B841" s="13"/>
      <c r="C841" s="13"/>
      <c r="D841" s="13"/>
    </row>
    <row r="842" spans="1:4" ht="12.75" customHeight="1">
      <c r="A842" s="13"/>
      <c r="B842" s="13"/>
      <c r="C842" s="13"/>
      <c r="D842" s="13"/>
    </row>
    <row r="843" spans="1:4" ht="12.75" customHeight="1">
      <c r="A843" s="13"/>
      <c r="B843" s="13"/>
      <c r="C843" s="13"/>
      <c r="D843" s="13"/>
    </row>
    <row r="844" spans="1:4" ht="12.75" customHeight="1">
      <c r="A844" s="13"/>
      <c r="B844" s="13"/>
      <c r="C844" s="13"/>
      <c r="D844" s="13"/>
    </row>
    <row r="845" spans="1:4" ht="12.75" customHeight="1">
      <c r="A845" s="13"/>
      <c r="B845" s="13"/>
      <c r="C845" s="13"/>
      <c r="D845" s="13"/>
    </row>
    <row r="846" spans="1:4" ht="12.75" customHeight="1">
      <c r="A846" s="13"/>
      <c r="B846" s="13"/>
      <c r="C846" s="13"/>
      <c r="D846" s="13"/>
    </row>
    <row r="847" spans="1:4" ht="12.75" customHeight="1">
      <c r="A847" s="13"/>
      <c r="B847" s="13"/>
      <c r="C847" s="13"/>
      <c r="D847" s="13"/>
    </row>
    <row r="848" spans="1:4" ht="12.75" customHeight="1">
      <c r="A848" s="13"/>
      <c r="B848" s="13"/>
      <c r="C848" s="13"/>
      <c r="D848" s="13"/>
    </row>
    <row r="849" spans="1:4" ht="12.75" customHeight="1">
      <c r="A849" s="13"/>
      <c r="B849" s="13"/>
      <c r="C849" s="13"/>
      <c r="D849" s="13"/>
    </row>
    <row r="850" spans="1:4" ht="12.75" customHeight="1">
      <c r="A850" s="13"/>
      <c r="B850" s="13"/>
      <c r="C850" s="13"/>
      <c r="D850" s="13"/>
    </row>
    <row r="851" spans="1:4" ht="12.75" customHeight="1">
      <c r="A851" s="13"/>
      <c r="B851" s="13"/>
      <c r="C851" s="13"/>
      <c r="D851" s="13"/>
    </row>
    <row r="852" spans="1:4" ht="12.75" customHeight="1">
      <c r="A852" s="13"/>
      <c r="B852" s="13"/>
      <c r="C852" s="13"/>
      <c r="D852" s="13"/>
    </row>
    <row r="853" spans="1:4" ht="12.75" customHeight="1">
      <c r="A853" s="13"/>
      <c r="B853" s="13"/>
      <c r="C853" s="13"/>
      <c r="D853" s="13"/>
    </row>
    <row r="854" spans="1:4" ht="12.75" customHeight="1">
      <c r="A854" s="13"/>
      <c r="B854" s="13"/>
      <c r="C854" s="13"/>
      <c r="D854" s="13"/>
    </row>
    <row r="855" spans="1:4" ht="12.75" customHeight="1">
      <c r="A855" s="13"/>
      <c r="B855" s="13"/>
      <c r="C855" s="13"/>
      <c r="D855" s="13"/>
    </row>
    <row r="856" spans="1:4" ht="12.75" customHeight="1">
      <c r="A856" s="13"/>
      <c r="B856" s="13"/>
      <c r="C856" s="13"/>
      <c r="D856" s="13"/>
    </row>
    <row r="857" spans="1:4" ht="12.75" customHeight="1">
      <c r="A857" s="13"/>
      <c r="B857" s="13"/>
      <c r="C857" s="13"/>
      <c r="D857" s="13"/>
    </row>
    <row r="858" spans="1:4" ht="12.75" customHeight="1">
      <c r="A858" s="13"/>
      <c r="B858" s="13"/>
      <c r="C858" s="13"/>
      <c r="D858" s="13"/>
    </row>
    <row r="859" spans="1:4" ht="12.75" customHeight="1">
      <c r="A859" s="13"/>
      <c r="B859" s="13"/>
      <c r="C859" s="13"/>
      <c r="D859" s="13"/>
    </row>
    <row r="860" spans="1:4" ht="12.75" customHeight="1">
      <c r="A860" s="13"/>
      <c r="B860" s="13"/>
      <c r="C860" s="13"/>
      <c r="D860" s="13"/>
    </row>
    <row r="861" spans="1:4" ht="12.75" customHeight="1">
      <c r="A861" s="13"/>
      <c r="B861" s="13"/>
      <c r="C861" s="13"/>
      <c r="D861" s="13"/>
    </row>
    <row r="862" spans="1:4" ht="12.75" customHeight="1">
      <c r="A862" s="13"/>
      <c r="B862" s="13"/>
      <c r="C862" s="13"/>
      <c r="D862" s="13"/>
    </row>
    <row r="863" spans="1:4" ht="12.75" customHeight="1">
      <c r="A863" s="13"/>
      <c r="B863" s="13"/>
      <c r="C863" s="13"/>
      <c r="D863" s="13"/>
    </row>
    <row r="864" spans="1:4" ht="12.75" customHeight="1">
      <c r="A864" s="13"/>
      <c r="B864" s="13"/>
      <c r="C864" s="13"/>
      <c r="D864" s="13"/>
    </row>
    <row r="865" spans="1:4" ht="12.75" customHeight="1">
      <c r="A865" s="13"/>
      <c r="B865" s="13"/>
      <c r="C865" s="13"/>
      <c r="D865" s="13"/>
    </row>
    <row r="866" spans="1:4" ht="12.75" customHeight="1">
      <c r="A866" s="13"/>
      <c r="B866" s="13"/>
      <c r="C866" s="13"/>
      <c r="D866" s="13"/>
    </row>
    <row r="867" spans="1:4" ht="12.75" customHeight="1">
      <c r="A867" s="13"/>
      <c r="B867" s="13"/>
      <c r="C867" s="13"/>
      <c r="D867" s="13"/>
    </row>
    <row r="868" spans="1:4" ht="12.75" customHeight="1">
      <c r="A868" s="13"/>
      <c r="B868" s="13"/>
      <c r="C868" s="13"/>
      <c r="D868" s="13"/>
    </row>
    <row r="869" spans="1:4" ht="12.75" customHeight="1">
      <c r="A869" s="13"/>
      <c r="B869" s="13"/>
      <c r="C869" s="13"/>
      <c r="D869" s="13"/>
    </row>
    <row r="870" spans="1:4" ht="12.75" customHeight="1">
      <c r="A870" s="13"/>
      <c r="B870" s="13"/>
      <c r="C870" s="13"/>
      <c r="D870" s="13"/>
    </row>
    <row r="871" spans="1:4" ht="12.75" customHeight="1">
      <c r="A871" s="13"/>
      <c r="B871" s="13"/>
      <c r="C871" s="13"/>
      <c r="D871" s="13"/>
    </row>
    <row r="872" spans="1:4" ht="12.75" customHeight="1">
      <c r="A872" s="13"/>
      <c r="B872" s="13"/>
      <c r="C872" s="13"/>
      <c r="D872" s="13"/>
    </row>
    <row r="873" spans="1:4" ht="12.75" customHeight="1">
      <c r="A873" s="13"/>
      <c r="B873" s="13"/>
      <c r="C873" s="13"/>
      <c r="D873" s="13"/>
    </row>
    <row r="874" spans="1:4" ht="12.75" customHeight="1">
      <c r="A874" s="13"/>
      <c r="B874" s="13"/>
      <c r="C874" s="13"/>
      <c r="D874" s="13"/>
    </row>
    <row r="875" spans="1:4" ht="12.75" customHeight="1">
      <c r="A875" s="13"/>
      <c r="B875" s="13"/>
      <c r="C875" s="13"/>
      <c r="D875" s="13"/>
    </row>
    <row r="876" spans="1:4" ht="12.75" customHeight="1">
      <c r="A876" s="13"/>
      <c r="B876" s="13"/>
      <c r="C876" s="13"/>
      <c r="D876" s="13"/>
    </row>
    <row r="877" spans="1:4" ht="12.75" customHeight="1">
      <c r="A877" s="13"/>
      <c r="B877" s="13"/>
      <c r="C877" s="13"/>
      <c r="D877" s="13"/>
    </row>
    <row r="878" spans="1:4" ht="12.75" customHeight="1">
      <c r="A878" s="13"/>
      <c r="B878" s="13"/>
      <c r="C878" s="13"/>
      <c r="D878" s="13"/>
    </row>
    <row r="879" spans="1:4" ht="12.75" customHeight="1">
      <c r="A879" s="13"/>
      <c r="B879" s="13"/>
      <c r="C879" s="13"/>
      <c r="D879" s="13"/>
    </row>
    <row r="880" spans="1:4" ht="12.75" customHeight="1">
      <c r="A880" s="13"/>
      <c r="B880" s="13"/>
      <c r="C880" s="13"/>
      <c r="D880" s="13"/>
    </row>
    <row r="881" spans="1:4" ht="12.75" customHeight="1">
      <c r="A881" s="13"/>
      <c r="B881" s="13"/>
      <c r="C881" s="13"/>
      <c r="D881" s="13"/>
    </row>
    <row r="882" spans="1:4" ht="12.75" customHeight="1">
      <c r="A882" s="13"/>
      <c r="B882" s="13"/>
      <c r="C882" s="13"/>
      <c r="D882" s="13"/>
    </row>
    <row r="883" spans="1:4" ht="12.75" customHeight="1">
      <c r="A883" s="13"/>
      <c r="B883" s="13"/>
      <c r="C883" s="13"/>
      <c r="D883" s="13"/>
    </row>
    <row r="884" spans="1:4" ht="12.75" customHeight="1">
      <c r="A884" s="13"/>
      <c r="B884" s="13"/>
      <c r="C884" s="13"/>
      <c r="D884" s="13"/>
    </row>
    <row r="885" spans="1:4" ht="12.75" customHeight="1">
      <c r="A885" s="13"/>
      <c r="B885" s="13"/>
      <c r="C885" s="13"/>
      <c r="D885" s="13"/>
    </row>
    <row r="886" spans="1:4" ht="12.75" customHeight="1">
      <c r="A886" s="13"/>
      <c r="B886" s="13"/>
      <c r="C886" s="13"/>
      <c r="D886" s="13"/>
    </row>
    <row r="887" spans="1:4" ht="12.75" customHeight="1">
      <c r="A887" s="13"/>
      <c r="B887" s="13"/>
      <c r="C887" s="13"/>
      <c r="D887" s="13"/>
    </row>
    <row r="888" spans="1:4" ht="12.75" customHeight="1">
      <c r="A888" s="13"/>
      <c r="B888" s="13"/>
      <c r="C888" s="13"/>
      <c r="D888" s="13"/>
    </row>
    <row r="889" spans="1:4" ht="12.75" customHeight="1">
      <c r="A889" s="13"/>
      <c r="B889" s="13"/>
      <c r="C889" s="13"/>
      <c r="D889" s="13"/>
    </row>
    <row r="890" spans="1:4" ht="12.75" customHeight="1">
      <c r="A890" s="13"/>
      <c r="B890" s="13"/>
      <c r="C890" s="13"/>
      <c r="D890" s="13"/>
    </row>
    <row r="891" spans="1:4" ht="12.75" customHeight="1">
      <c r="A891" s="13"/>
      <c r="B891" s="13"/>
      <c r="C891" s="13"/>
      <c r="D891" s="13"/>
    </row>
    <row r="892" spans="1:4" ht="12.75" customHeight="1">
      <c r="A892" s="13"/>
      <c r="B892" s="13"/>
      <c r="C892" s="13"/>
      <c r="D892" s="13"/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abSelected="1" topLeftCell="A23" workbookViewId="0">
      <selection activeCell="E45" sqref="E45"/>
    </sheetView>
  </sheetViews>
  <sheetFormatPr defaultRowHeight="12.75"/>
  <cols>
    <col min="2" max="2" width="17.140625" customWidth="1"/>
    <col min="3" max="3" width="20.42578125" customWidth="1"/>
    <col min="4" max="4" width="20" customWidth="1"/>
    <col min="5" max="5" width="25.28515625" customWidth="1"/>
    <col min="6" max="7" width="20.5703125" customWidth="1"/>
    <col min="8" max="8" width="21.5703125" customWidth="1"/>
    <col min="9" max="9" width="20" customWidth="1"/>
  </cols>
  <sheetData>
    <row r="2" spans="2:9" ht="15">
      <c r="B2" s="10" t="s">
        <v>146</v>
      </c>
    </row>
    <row r="3" spans="2:9" s="105" customFormat="1" ht="15">
      <c r="B3" s="84"/>
      <c r="C3" s="105">
        <v>2011</v>
      </c>
      <c r="D3" s="105">
        <v>2012</v>
      </c>
      <c r="E3" s="105">
        <v>2013</v>
      </c>
      <c r="F3" s="105">
        <v>2014</v>
      </c>
      <c r="G3" s="105">
        <v>2015</v>
      </c>
      <c r="H3" s="105">
        <v>2016</v>
      </c>
      <c r="I3" s="105">
        <v>2017</v>
      </c>
    </row>
    <row r="4" spans="2:9" ht="15">
      <c r="B4" s="6" t="s">
        <v>151</v>
      </c>
      <c r="C4" s="85">
        <f>'External Debt Stock 2011'!E4</f>
        <v>33264962.440000001</v>
      </c>
      <c r="D4" s="85">
        <f>'External Debt Stock 2011'!E4</f>
        <v>33264962.440000001</v>
      </c>
      <c r="E4" s="85">
        <f>'External Debt Stock 2013'!F5</f>
        <v>34180112.329999998</v>
      </c>
      <c r="F4" s="85">
        <f>'External Debt Stock 2014'!F6</f>
        <v>33791420.920000002</v>
      </c>
      <c r="G4" s="85">
        <f>'External Debt Stock 2015'!F5</f>
        <v>41502309.090000004</v>
      </c>
      <c r="H4" s="85">
        <f>'External Debt Stock 2016'!F3</f>
        <v>41290438.920000002</v>
      </c>
      <c r="I4" s="133">
        <f>'External Debt Stock 30June 2017'!F5</f>
        <v>100951841.29000001</v>
      </c>
    </row>
    <row r="5" spans="2:9" ht="15">
      <c r="B5" s="6" t="s">
        <v>152</v>
      </c>
      <c r="C5" s="85">
        <f>'External Debt Stock 2011'!E5</f>
        <v>29107434.510000002</v>
      </c>
      <c r="D5" s="85">
        <f>'External Debt Stock 2011'!E5</f>
        <v>29107434.510000002</v>
      </c>
      <c r="E5" s="85">
        <f>'External Debt Stock 2013'!F6</f>
        <v>30556441.129999999</v>
      </c>
      <c r="F5" s="85">
        <f>'External Debt Stock 2014'!F7</f>
        <v>46775205.57</v>
      </c>
      <c r="G5" s="85">
        <f>'External Debt Stock 2015'!F6</f>
        <v>49056440.810000002</v>
      </c>
      <c r="H5" s="85">
        <f>'External Debt Stock 2016'!F4</f>
        <v>83731530.909999996</v>
      </c>
      <c r="I5" s="133">
        <f>'External Debt Stock 30June 2017'!F6</f>
        <v>53771280.68</v>
      </c>
    </row>
    <row r="6" spans="2:9" ht="15">
      <c r="B6" s="6" t="s">
        <v>153</v>
      </c>
      <c r="C6" s="85">
        <f>'External Debt Stock 2011'!E6</f>
        <v>62648075.210000001</v>
      </c>
      <c r="D6" s="85">
        <f>'External Debt Stock 2011'!E6</f>
        <v>62648075.210000001</v>
      </c>
      <c r="E6" s="85">
        <f>'External Debt Stock 2013'!F7</f>
        <v>61841809.850000001</v>
      </c>
      <c r="F6" s="85">
        <f>'External Debt Stock 2014'!F8</f>
        <v>58886640.859999999</v>
      </c>
      <c r="G6" s="85">
        <f>'External Debt Stock 2015'!F7</f>
        <v>52717441.229999997</v>
      </c>
      <c r="H6" s="85">
        <f>'External Debt Stock 2016'!F5</f>
        <v>50555649.25</v>
      </c>
      <c r="I6" s="133">
        <f>'External Debt Stock 30June 2017'!F7</f>
        <v>51109045.126999997</v>
      </c>
    </row>
    <row r="7" spans="2:9" ht="15">
      <c r="B7" s="6" t="s">
        <v>154</v>
      </c>
      <c r="C7" s="85">
        <f>'External Debt Stock 2011'!E7</f>
        <v>24446469.98</v>
      </c>
      <c r="D7" s="85">
        <f>'External Debt Stock 2011'!E7</f>
        <v>24446469.98</v>
      </c>
      <c r="E7" s="85">
        <f>'External Debt Stock 2013'!F8</f>
        <v>30323574.399999999</v>
      </c>
      <c r="F7" s="85">
        <f>'External Debt Stock 2014'!F9</f>
        <v>45154626.039999999</v>
      </c>
      <c r="G7" s="85">
        <f>'External Debt Stock 2015'!F8</f>
        <v>60781525.579999998</v>
      </c>
      <c r="H7" s="85">
        <f>'External Debt Stock 2016'!F6</f>
        <v>62883387.469999999</v>
      </c>
      <c r="I7" s="133">
        <f>'External Debt Stock 30June 2017'!F8</f>
        <v>85417943.709999993</v>
      </c>
    </row>
    <row r="8" spans="2:9" ht="15">
      <c r="B8" s="6" t="s">
        <v>155</v>
      </c>
      <c r="C8" s="85">
        <f>'External Debt Stock 2011'!E8</f>
        <v>63428015.530000001</v>
      </c>
      <c r="D8" s="85">
        <f>'External Debt Stock 2011'!E8</f>
        <v>63428015.530000001</v>
      </c>
      <c r="E8" s="85">
        <f>'External Debt Stock 2013'!F9</f>
        <v>70582915.209999993</v>
      </c>
      <c r="F8" s="85">
        <f>'External Debt Stock 2014'!F10</f>
        <v>87572428.680000007</v>
      </c>
      <c r="G8" s="85">
        <f>'External Debt Stock 2015'!F9</f>
        <v>85335689.099999994</v>
      </c>
      <c r="H8" s="85">
        <f>'External Debt Stock 2016'!F7</f>
        <v>97174751.480000004</v>
      </c>
      <c r="I8" s="133">
        <f>'External Debt Stock 30June 2017'!F9</f>
        <v>106800468.91</v>
      </c>
    </row>
    <row r="9" spans="2:9" ht="15">
      <c r="B9" s="6" t="s">
        <v>156</v>
      </c>
      <c r="C9" s="85">
        <f>'External Debt Stock 2011'!E9</f>
        <v>27447347.48</v>
      </c>
      <c r="D9" s="85">
        <f>'External Debt Stock 2011'!E9</f>
        <v>27447347.48</v>
      </c>
      <c r="E9" s="85">
        <f>'External Debt Stock 2013'!F10</f>
        <v>28662160.25</v>
      </c>
      <c r="F9" s="85">
        <f>'External Debt Stock 2014'!F11</f>
        <v>34832195.130000003</v>
      </c>
      <c r="G9" s="85">
        <f>'External Debt Stock 2015'!F10</f>
        <v>37602856.359999999</v>
      </c>
      <c r="H9" s="85">
        <f>'External Debt Stock 2016'!F8</f>
        <v>39252787.659999996</v>
      </c>
      <c r="I9" s="133">
        <f>'External Debt Stock 30June 2017'!F10</f>
        <v>47756175.630000003</v>
      </c>
    </row>
    <row r="10" spans="2:9" ht="15">
      <c r="B10" s="6" t="s">
        <v>157</v>
      </c>
      <c r="C10" s="85">
        <f>'External Debt Stock 2011'!E10</f>
        <v>26580524.859999999</v>
      </c>
      <c r="D10" s="85">
        <f>'External Debt Stock 2011'!E10</f>
        <v>26580524.859999999</v>
      </c>
      <c r="E10" s="85">
        <f>'External Debt Stock 2013'!F11</f>
        <v>30722987.68</v>
      </c>
      <c r="F10" s="85">
        <f>'External Debt Stock 2014'!F12</f>
        <v>33074189.469999999</v>
      </c>
      <c r="G10" s="85">
        <f>'External Debt Stock 2015'!F11</f>
        <v>35700600.770000003</v>
      </c>
      <c r="H10" s="85">
        <f>'External Debt Stock 2016'!F9</f>
        <v>34683473.859999999</v>
      </c>
      <c r="I10" s="133">
        <f>'External Debt Stock 30June 2017'!F11</f>
        <v>35249648.946999997</v>
      </c>
    </row>
    <row r="11" spans="2:9" ht="15">
      <c r="B11" s="6" t="s">
        <v>158</v>
      </c>
      <c r="C11" s="85">
        <f>'External Debt Stock 2011'!E11</f>
        <v>12957250.220000001</v>
      </c>
      <c r="D11" s="85">
        <f>'External Debt Stock 2011'!E11</f>
        <v>12957250.220000001</v>
      </c>
      <c r="E11" s="85">
        <f>'External Debt Stock 2013'!F12</f>
        <v>15585332.199999999</v>
      </c>
      <c r="F11" s="85">
        <f>'External Debt Stock 2014'!F13</f>
        <v>23067549.16</v>
      </c>
      <c r="G11" s="85">
        <f>'External Debt Stock 2015'!F12</f>
        <v>23189858.239999998</v>
      </c>
      <c r="H11" s="85">
        <f>'External Debt Stock 2016'!F10</f>
        <v>22068385.039999999</v>
      </c>
      <c r="I11" s="133">
        <f>'External Debt Stock 30June 2017'!F12</f>
        <v>22398372.739999998</v>
      </c>
    </row>
    <row r="12" spans="2:9" ht="15">
      <c r="B12" s="6" t="s">
        <v>159</v>
      </c>
      <c r="C12" s="85">
        <f>'External Debt Stock 2011'!E12</f>
        <v>107532721.29000001</v>
      </c>
      <c r="D12" s="85">
        <f>'External Debt Stock 2011'!E12</f>
        <v>107532721.29000001</v>
      </c>
      <c r="E12" s="85">
        <f>'External Debt Stock 2013'!F13</f>
        <v>121966922.51000001</v>
      </c>
      <c r="F12" s="85">
        <f>'External Debt Stock 2014'!F14</f>
        <v>141469661.94</v>
      </c>
      <c r="G12" s="85">
        <f>'External Debt Stock 2015'!F13</f>
        <v>136403069.66999999</v>
      </c>
      <c r="H12" s="85">
        <f>'External Debt Stock 2016'!F11</f>
        <v>114995639.01000001</v>
      </c>
      <c r="I12" s="133">
        <f>'External Debt Stock 30June 2017'!F13</f>
        <v>168501080.08000001</v>
      </c>
    </row>
    <row r="13" spans="2:9" ht="15">
      <c r="B13" s="6" t="s">
        <v>160</v>
      </c>
      <c r="C13" s="85">
        <f>'External Debt Stock 2011'!E13</f>
        <v>15404872.07</v>
      </c>
      <c r="D13" s="85">
        <f>'External Debt Stock 2011'!E13</f>
        <v>15404872.07</v>
      </c>
      <c r="E13" s="85">
        <f>'External Debt Stock 2013'!F14</f>
        <v>19665800.309999999</v>
      </c>
      <c r="F13" s="85">
        <f>'External Debt Stock 2014'!F15</f>
        <v>24233639.670000002</v>
      </c>
      <c r="G13" s="85">
        <f>'External Debt Stock 2015'!F14</f>
        <v>38792421.969999999</v>
      </c>
      <c r="H13" s="85">
        <f>'External Debt Stock 2016'!F12</f>
        <v>42318066.030000001</v>
      </c>
      <c r="I13" s="133">
        <f>'External Debt Stock 30June 2017'!F14</f>
        <v>54541370.479999997</v>
      </c>
    </row>
    <row r="14" spans="2:9" ht="15">
      <c r="B14" s="6" t="s">
        <v>161</v>
      </c>
      <c r="C14" s="85">
        <f>'External Debt Stock 2011'!E14</f>
        <v>41193845.859999999</v>
      </c>
      <c r="D14" s="85">
        <f>'External Debt Stock 2011'!E14</f>
        <v>41193845.859999999</v>
      </c>
      <c r="E14" s="85">
        <f>'External Debt Stock 2013'!F15</f>
        <v>43314886.43</v>
      </c>
      <c r="F14" s="85">
        <f>'External Debt Stock 2014'!F16</f>
        <v>45410518.380000003</v>
      </c>
      <c r="G14" s="85">
        <f>'External Debt Stock 2015'!F15</f>
        <v>47166600.060000002</v>
      </c>
      <c r="H14" s="85">
        <f>'External Debt Stock 2016'!F13</f>
        <v>46383284.020000003</v>
      </c>
      <c r="I14" s="133">
        <f>'External Debt Stock 30June 2017'!F15</f>
        <v>62496481.359999999</v>
      </c>
    </row>
    <row r="15" spans="2:9" ht="15">
      <c r="B15" s="6" t="s">
        <v>162</v>
      </c>
      <c r="C15" s="85">
        <f>'External Debt Stock 2011'!E15</f>
        <v>42514650.659999996</v>
      </c>
      <c r="D15" s="85">
        <f>'External Debt Stock 2011'!E15</f>
        <v>42514650.659999996</v>
      </c>
      <c r="E15" s="85">
        <f>'External Debt Stock 2013'!F16</f>
        <v>44292718.140000001</v>
      </c>
      <c r="F15" s="85">
        <f>'External Debt Stock 2014'!F17</f>
        <v>123128295.53</v>
      </c>
      <c r="G15" s="85">
        <f>'External Debt Stock 2015'!F16</f>
        <v>168186197.47999999</v>
      </c>
      <c r="H15" s="85">
        <f>'External Debt Stock 2016'!F14</f>
        <v>183641998.74000001</v>
      </c>
      <c r="I15" s="133">
        <f>'External Debt Stock 30June 2017'!F16</f>
        <v>213954599.08199999</v>
      </c>
    </row>
    <row r="16" spans="2:9" ht="15">
      <c r="B16" s="6" t="s">
        <v>163</v>
      </c>
      <c r="C16" s="85">
        <f>'External Debt Stock 2011'!E16</f>
        <v>34399021.5</v>
      </c>
      <c r="D16" s="85">
        <f>'External Debt Stock 2011'!E16</f>
        <v>34399021.5</v>
      </c>
      <c r="E16" s="85">
        <f>'External Debt Stock 2013'!F17</f>
        <v>37237967.18</v>
      </c>
      <c r="F16" s="85">
        <f>'External Debt Stock 2014'!F18</f>
        <v>46452932.149999999</v>
      </c>
      <c r="G16" s="85">
        <f>'External Debt Stock 2015'!F17</f>
        <v>54982558.299999997</v>
      </c>
      <c r="H16" s="85">
        <f>'External Debt Stock 2016'!F15</f>
        <v>56877230.799999997</v>
      </c>
      <c r="I16" s="133">
        <f>'External Debt Stock 30June 2017'!F17</f>
        <v>67257880.640000001</v>
      </c>
    </row>
    <row r="17" spans="2:9" ht="15">
      <c r="B17" s="6" t="s">
        <v>164</v>
      </c>
      <c r="C17" s="85">
        <f>'External Debt Stock 2011'!E17</f>
        <v>44895364.740000002</v>
      </c>
      <c r="D17" s="85">
        <f>'External Debt Stock 2011'!E17</f>
        <v>44895364.740000002</v>
      </c>
      <c r="E17" s="85">
        <f>'External Debt Stock 2013'!F18</f>
        <v>53166642.890000001</v>
      </c>
      <c r="F17" s="85">
        <f>'External Debt Stock 2014'!F19</f>
        <v>68928599.359999999</v>
      </c>
      <c r="G17" s="85">
        <f>'External Debt Stock 2015'!F18</f>
        <v>71828840.620000005</v>
      </c>
      <c r="H17" s="85">
        <f>'External Debt Stock 2016'!F16</f>
        <v>73588934.019999996</v>
      </c>
      <c r="I17" s="133">
        <f>'External Debt Stock 30June 2017'!F18</f>
        <v>116391687.55</v>
      </c>
    </row>
    <row r="18" spans="2:9" ht="15">
      <c r="B18" s="6" t="s">
        <v>165</v>
      </c>
      <c r="C18" s="85">
        <f>'External Debt Stock 2011'!E18</f>
        <v>28372666.879999999</v>
      </c>
      <c r="D18" s="85">
        <f>'External Debt Stock 2011'!E18</f>
        <v>28372666.879999999</v>
      </c>
      <c r="E18" s="85">
        <f>'External Debt Stock 2013'!F19</f>
        <v>33652015.789999999</v>
      </c>
      <c r="F18" s="85">
        <f>'External Debt Stock 2014'!F20</f>
        <v>39545598.759999998</v>
      </c>
      <c r="G18" s="85">
        <f>'External Debt Stock 2015'!F19</f>
        <v>39822769.289999999</v>
      </c>
      <c r="H18" s="85">
        <f>'External Debt Stock 2016'!F17</f>
        <v>37841651.380000003</v>
      </c>
      <c r="I18" s="133">
        <f>'External Debt Stock 30June 2017'!F19</f>
        <v>38754107.740000002</v>
      </c>
    </row>
    <row r="19" spans="2:9" ht="15">
      <c r="B19" s="6" t="s">
        <v>166</v>
      </c>
      <c r="C19" s="85">
        <f>'External Debt Stock 2011'!E19</f>
        <v>50277216.07</v>
      </c>
      <c r="D19" s="85">
        <f>'External Debt Stock 2011'!E19</f>
        <v>50277216.07</v>
      </c>
      <c r="E19" s="85">
        <f>'External Debt Stock 2013'!F20</f>
        <v>52712924.490000002</v>
      </c>
      <c r="F19" s="85">
        <f>'External Debt Stock 2014'!F21</f>
        <v>52949585.740000002</v>
      </c>
      <c r="G19" s="85">
        <f>'External Debt Stock 2015'!F20</f>
        <v>59163843.119999997</v>
      </c>
      <c r="H19" s="85">
        <f>'External Debt Stock 2016'!F18</f>
        <v>60217190.979999997</v>
      </c>
      <c r="I19" s="133">
        <f>'External Debt Stock 30June 2017'!F20</f>
        <v>61735029.230999999</v>
      </c>
    </row>
    <row r="20" spans="2:9" ht="15">
      <c r="B20" s="6" t="s">
        <v>167</v>
      </c>
      <c r="C20" s="85">
        <f>'External Debt Stock 2011'!E20</f>
        <v>27752300.120000001</v>
      </c>
      <c r="D20" s="85">
        <f>'External Debt Stock 2011'!E20</f>
        <v>27752300.120000001</v>
      </c>
      <c r="E20" s="85">
        <f>'External Debt Stock 2013'!F21</f>
        <v>35846252.030000001</v>
      </c>
      <c r="F20" s="85">
        <f>'External Debt Stock 2014'!F22</f>
        <v>35717805.700000003</v>
      </c>
      <c r="G20" s="85">
        <f>'External Debt Stock 2015'!F21</f>
        <v>34085704.850000001</v>
      </c>
      <c r="H20" s="85">
        <f>'External Debt Stock 2016'!F19</f>
        <v>32415951.199999999</v>
      </c>
      <c r="I20" s="133">
        <f>'External Debt Stock 30June 2017'!F21</f>
        <v>33198134.140000001</v>
      </c>
    </row>
    <row r="21" spans="2:9" ht="15">
      <c r="B21" s="6" t="s">
        <v>168</v>
      </c>
      <c r="C21" s="85">
        <f>'External Debt Stock 2011'!E21</f>
        <v>182261250.47</v>
      </c>
      <c r="D21" s="85">
        <f>'External Debt Stock 2011'!E21</f>
        <v>182261250.47</v>
      </c>
      <c r="E21" s="85">
        <f>'External Debt Stock 2013'!F22</f>
        <v>241309864.16999999</v>
      </c>
      <c r="F21" s="85">
        <f>'External Debt Stock 2014'!F23</f>
        <v>234416052.15000001</v>
      </c>
      <c r="G21" s="85">
        <f>'External Debt Stock 2015'!F22</f>
        <v>226368167.93000001</v>
      </c>
      <c r="H21" s="85">
        <f>'External Debt Stock 2016'!F20</f>
        <v>222882926.46000001</v>
      </c>
      <c r="I21" s="133">
        <f>'External Debt Stock 30June 2017'!F22</f>
        <v>232097155.44999999</v>
      </c>
    </row>
    <row r="22" spans="2:9" ht="15">
      <c r="B22" s="6" t="s">
        <v>169</v>
      </c>
      <c r="C22" s="85">
        <f>'External Debt Stock 2011'!E22</f>
        <v>59777794.579999998</v>
      </c>
      <c r="D22" s="85">
        <f>'External Debt Stock 2011'!E22</f>
        <v>59777794.579999998</v>
      </c>
      <c r="E22" s="85">
        <f>'External Debt Stock 2013'!F23</f>
        <v>63897444.170000002</v>
      </c>
      <c r="F22" s="85">
        <f>'External Debt Stock 2014'!F24</f>
        <v>59796931.030000001</v>
      </c>
      <c r="G22" s="85">
        <f>'External Debt Stock 2015'!F23</f>
        <v>57612298.939999998</v>
      </c>
      <c r="H22" s="85">
        <f>'External Debt Stock 2016'!F21</f>
        <v>58247338.909999996</v>
      </c>
      <c r="I22" s="133">
        <f>'External Debt Stock 30June 2017'!F23</f>
        <v>65971488.659999996</v>
      </c>
    </row>
    <row r="23" spans="2:9" ht="15">
      <c r="B23" s="6" t="s">
        <v>170</v>
      </c>
      <c r="C23" s="85">
        <f>'External Debt Stock 2011'!E23</f>
        <v>74138585.890000001</v>
      </c>
      <c r="D23" s="85">
        <f>'External Debt Stock 2011'!E23</f>
        <v>74138585.890000001</v>
      </c>
      <c r="E23" s="85">
        <f>'External Debt Stock 2013'!F24</f>
        <v>73725662.920000002</v>
      </c>
      <c r="F23" s="85">
        <f>'External Debt Stock 2014'!F25</f>
        <v>78925362.409999996</v>
      </c>
      <c r="G23" s="85">
        <f>'External Debt Stock 2015'!F24</f>
        <v>72153818.010000005</v>
      </c>
      <c r="H23" s="85">
        <f>'External Debt Stock 2016'!F22</f>
        <v>68060334.709999993</v>
      </c>
      <c r="I23" s="133">
        <f>'External Debt Stock 30June 2017'!F24</f>
        <v>67938632.886999995</v>
      </c>
    </row>
    <row r="24" spans="2:9" ht="15">
      <c r="B24" s="6" t="s">
        <v>171</v>
      </c>
      <c r="C24" s="85">
        <f>'External Debt Stock 2011'!E24</f>
        <v>48308816.939999998</v>
      </c>
      <c r="D24" s="85">
        <f>'External Debt Stock 2011'!E24</f>
        <v>48308816.939999998</v>
      </c>
      <c r="E24" s="85">
        <f>'External Debt Stock 2013'!F25</f>
        <v>46855525.420000002</v>
      </c>
      <c r="F24" s="85">
        <f>'External Debt Stock 2014'!F26</f>
        <v>43786053.640000001</v>
      </c>
      <c r="G24" s="85">
        <f>'External Debt Stock 2015'!F25</f>
        <v>45275904.280000001</v>
      </c>
      <c r="H24" s="85">
        <f>'External Debt Stock 2016'!F23</f>
        <v>46101478.450000003</v>
      </c>
      <c r="I24" s="133">
        <f>'External Debt Stock 30June 2017'!F25</f>
        <v>47332467.090000004</v>
      </c>
    </row>
    <row r="25" spans="2:9" ht="15">
      <c r="B25" s="6" t="s">
        <v>172</v>
      </c>
      <c r="C25" s="85">
        <f>'External Debt Stock 2011'!E25</f>
        <v>34303342.090000004</v>
      </c>
      <c r="D25" s="85">
        <f>'External Debt Stock 2011'!E25</f>
        <v>34303342.090000004</v>
      </c>
      <c r="E25" s="85">
        <f>'External Debt Stock 2013'!F26</f>
        <v>33960974.289999999</v>
      </c>
      <c r="F25" s="85">
        <f>'External Debt Stock 2014'!F27</f>
        <v>35787836.350000001</v>
      </c>
      <c r="G25" s="85">
        <f>'External Debt Stock 2015'!F26</f>
        <v>33632106.659999996</v>
      </c>
      <c r="H25" s="85">
        <f>'External Debt Stock 2016'!F24</f>
        <v>31947420.16</v>
      </c>
      <c r="I25" s="133">
        <f>'External Debt Stock 30June 2017'!F26</f>
        <v>32719347.57</v>
      </c>
    </row>
    <row r="26" spans="2:9" ht="15">
      <c r="B26" s="6" t="s">
        <v>173</v>
      </c>
      <c r="C26" s="85">
        <f>'External Debt Stock 2011'!E26</f>
        <v>43989319.829999998</v>
      </c>
      <c r="D26" s="85">
        <f>'External Debt Stock 2011'!E26</f>
        <v>43989319.829999998</v>
      </c>
      <c r="E26" s="85">
        <f>'External Debt Stock 2013'!F27</f>
        <v>45871785.310000002</v>
      </c>
      <c r="F26" s="85">
        <f>'External Debt Stock 2014'!F28</f>
        <v>52722198.82</v>
      </c>
      <c r="G26" s="85">
        <f>'External Debt Stock 2015'!F27</f>
        <v>51032662.689999998</v>
      </c>
      <c r="H26" s="85">
        <f>'External Debt Stock 2016'!F25</f>
        <v>48975899.490000002</v>
      </c>
      <c r="I26" s="133">
        <f>'External Debt Stock 30June 2017'!F27</f>
        <v>50202210.960000001</v>
      </c>
    </row>
    <row r="27" spans="2:9" ht="15">
      <c r="B27" s="6" t="s">
        <v>174</v>
      </c>
      <c r="C27" s="85">
        <f>'External Debt Stock 2011'!E27</f>
        <v>491847295.52999997</v>
      </c>
      <c r="D27" s="85">
        <f>'External Debt Stock 2011'!E27</f>
        <v>491847295.52999997</v>
      </c>
      <c r="E27" s="85">
        <f>'External Debt Stock 2013'!F28</f>
        <v>938135517.80999994</v>
      </c>
      <c r="F27" s="85">
        <f>'External Debt Stock 2014'!F29</f>
        <v>1169712848.6500001</v>
      </c>
      <c r="G27" s="85">
        <f>'External Debt Stock 2015'!F28</f>
        <v>1207900597.6500001</v>
      </c>
      <c r="H27" s="85">
        <f>'External Debt Stock 2016'!F26</f>
        <v>1380650731.0899999</v>
      </c>
      <c r="I27" s="133">
        <f>'External Debt Stock 30June 2017'!F28</f>
        <v>1446968827.8499999</v>
      </c>
    </row>
    <row r="28" spans="2:9" ht="15">
      <c r="B28" s="6" t="s">
        <v>175</v>
      </c>
      <c r="C28" s="85">
        <f>'External Debt Stock 2011'!E28</f>
        <v>37062758.789999999</v>
      </c>
      <c r="D28" s="85">
        <f>'External Debt Stock 2011'!E28</f>
        <v>37062758.789999999</v>
      </c>
      <c r="E28" s="85">
        <f>'External Debt Stock 2013'!F29</f>
        <v>47648079.920000002</v>
      </c>
      <c r="F28" s="85">
        <f>'External Debt Stock 2014'!F30</f>
        <v>49942696.579999998</v>
      </c>
      <c r="G28" s="85">
        <f>'External Debt Stock 2015'!F29</f>
        <v>53066146.920000002</v>
      </c>
      <c r="H28" s="85">
        <f>'External Debt Stock 2016'!F27</f>
        <v>56021853.270000003</v>
      </c>
      <c r="I28" s="133">
        <f>'External Debt Stock 30June 2017'!F29</f>
        <v>36274714.479999997</v>
      </c>
    </row>
    <row r="29" spans="2:9" ht="15">
      <c r="B29" s="6" t="s">
        <v>176</v>
      </c>
      <c r="C29" s="85">
        <f>'External Debt Stock 2011'!E29</f>
        <v>28142518.989999998</v>
      </c>
      <c r="D29" s="85">
        <f>'External Debt Stock 2011'!E29</f>
        <v>28142518.989999998</v>
      </c>
      <c r="E29" s="85">
        <f>'External Debt Stock 2013'!F30</f>
        <v>31750342.66</v>
      </c>
      <c r="F29" s="85">
        <f>'External Debt Stock 2014'!F31</f>
        <v>44750438.25</v>
      </c>
      <c r="G29" s="85">
        <f>'External Debt Stock 2015'!F30</f>
        <v>44780717.630000003</v>
      </c>
      <c r="H29" s="85">
        <f>'External Debt Stock 2016'!F28</f>
        <v>45349530.399999999</v>
      </c>
      <c r="I29" s="133">
        <f>'External Debt Stock 30June 2017'!F30</f>
        <v>46021892.362999998</v>
      </c>
    </row>
    <row r="30" spans="2:9" ht="15">
      <c r="B30" s="6" t="s">
        <v>177</v>
      </c>
      <c r="C30" s="85">
        <f>'External Debt Stock 2011'!E30</f>
        <v>94575129.900000006</v>
      </c>
      <c r="D30" s="85">
        <f>'External Debt Stock 2011'!E30</f>
        <v>94575129.900000006</v>
      </c>
      <c r="E30" s="85">
        <f>'External Debt Stock 2013'!F31</f>
        <v>116802098.95</v>
      </c>
      <c r="F30" s="85">
        <f>'External Debt Stock 2014'!F32</f>
        <v>109154553.08</v>
      </c>
      <c r="G30" s="85">
        <f>'External Debt Stock 2015'!F31</f>
        <v>103331349.94</v>
      </c>
      <c r="H30" s="85">
        <f>'External Debt Stock 2016'!F29</f>
        <v>103416368.77</v>
      </c>
      <c r="I30" s="133">
        <f>'External Debt Stock 30June 2017'!F31</f>
        <v>106249326.78</v>
      </c>
    </row>
    <row r="31" spans="2:9" ht="15">
      <c r="B31" s="6" t="s">
        <v>178</v>
      </c>
      <c r="C31" s="85">
        <f>'External Debt Stock 2011'!E31</f>
        <v>50022172.539999999</v>
      </c>
      <c r="D31" s="85">
        <f>'External Debt Stock 2011'!E31</f>
        <v>50022172.539999999</v>
      </c>
      <c r="E31" s="85">
        <f>'External Debt Stock 2013'!F32</f>
        <v>52134726.590000004</v>
      </c>
      <c r="F31" s="85">
        <f>'External Debt Stock 2014'!F33</f>
        <v>52688524.399999999</v>
      </c>
      <c r="G31" s="85">
        <f>'External Debt Stock 2015'!F32</f>
        <v>52089561.210000001</v>
      </c>
      <c r="H31" s="85">
        <f>'External Debt Stock 2016'!F30</f>
        <v>49527401.219999999</v>
      </c>
      <c r="I31" s="133">
        <f>'External Debt Stock 30June 2017'!F32</f>
        <v>50192398.390000001</v>
      </c>
    </row>
    <row r="32" spans="2:9" ht="15">
      <c r="B32" s="6" t="s">
        <v>179</v>
      </c>
      <c r="C32" s="85">
        <f>'External Debt Stock 2011'!E32</f>
        <v>61489569.100000001</v>
      </c>
      <c r="D32" s="85">
        <f>'External Debt Stock 2011'!E32</f>
        <v>61489569.100000001</v>
      </c>
      <c r="E32" s="85">
        <f>'External Debt Stock 2013'!F33</f>
        <v>61838048.100000001</v>
      </c>
      <c r="F32" s="85">
        <f>'External Debt Stock 2014'!F34</f>
        <v>74053294.390000001</v>
      </c>
      <c r="G32" s="85">
        <f>'External Debt Stock 2015'!F33</f>
        <v>76896131.150000006</v>
      </c>
      <c r="H32" s="85">
        <f>'External Debt Stock 2016'!F31</f>
        <v>70533845.790000007</v>
      </c>
      <c r="I32" s="133">
        <f>'External Debt Stock 30June 2017'!F33</f>
        <v>96347432.730000004</v>
      </c>
    </row>
    <row r="33" spans="2:9" ht="15">
      <c r="B33" s="6" t="s">
        <v>180</v>
      </c>
      <c r="C33" s="85">
        <f>'External Debt Stock 2011'!E33</f>
        <v>78085379.909999996</v>
      </c>
      <c r="D33" s="85">
        <f>'External Debt Stock 2011'!E33</f>
        <v>78085379.909999996</v>
      </c>
      <c r="E33" s="85">
        <f>'External Debt Stock 2013'!F34</f>
        <v>80201551.159999996</v>
      </c>
      <c r="F33" s="85">
        <f>'External Debt Stock 2014'!F35</f>
        <v>72350590.319999993</v>
      </c>
      <c r="G33" s="85">
        <f>'External Debt Stock 2015'!F34</f>
        <v>66754604.539999999</v>
      </c>
      <c r="H33" s="85">
        <f>'External Debt Stock 2016'!F32</f>
        <v>71913437.739999995</v>
      </c>
      <c r="I33" s="133">
        <f>'External Debt Stock 30June 2017'!F34</f>
        <v>84969188.760000005</v>
      </c>
    </row>
    <row r="34" spans="2:9" ht="15">
      <c r="B34" s="6" t="s">
        <v>181</v>
      </c>
      <c r="C34" s="85">
        <f>'External Debt Stock 2011'!E34</f>
        <v>20433976.300000001</v>
      </c>
      <c r="D34" s="85">
        <f>'External Debt Stock 2011'!E34</f>
        <v>20433976.300000001</v>
      </c>
      <c r="E34" s="85">
        <f>'External Debt Stock 2013'!F35</f>
        <v>22674216.600000001</v>
      </c>
      <c r="F34" s="85">
        <f>'External Debt Stock 2014'!F36</f>
        <v>30947579.75</v>
      </c>
      <c r="G34" s="85">
        <f>'External Debt Stock 2015'!F35</f>
        <v>30474421.989999998</v>
      </c>
      <c r="H34" s="85">
        <f>'External Debt Stock 2016'!F33</f>
        <v>29139067.379999999</v>
      </c>
      <c r="I34" s="133">
        <f>'External Debt Stock 30June 2017'!F35</f>
        <v>29731684.129999999</v>
      </c>
    </row>
    <row r="35" spans="2:9" ht="15">
      <c r="B35" s="6" t="s">
        <v>182</v>
      </c>
      <c r="C35" s="85">
        <f>'External Debt Stock 2011'!E35</f>
        <v>33859588.210000001</v>
      </c>
      <c r="D35" s="85">
        <f>'External Debt Stock 2011'!E35</f>
        <v>33859588.210000001</v>
      </c>
      <c r="E35" s="85">
        <f>'External Debt Stock 2013'!F36</f>
        <v>42690633.600000001</v>
      </c>
      <c r="F35" s="85">
        <f>'External Debt Stock 2014'!F37</f>
        <v>44725095.710000001</v>
      </c>
      <c r="G35" s="85">
        <f>'External Debt Stock 2015'!F36</f>
        <v>46922403.740000002</v>
      </c>
      <c r="H35" s="85">
        <f>'External Debt Stock 2016'!F34</f>
        <v>48256593.969999999</v>
      </c>
      <c r="I35" s="133">
        <f>'External Debt Stock 30June 2017'!F36</f>
        <v>66444316.770000003</v>
      </c>
    </row>
    <row r="36" spans="2:9" ht="15">
      <c r="B36" s="6" t="s">
        <v>183</v>
      </c>
      <c r="C36" s="85">
        <f>'External Debt Stock 2011'!E36</f>
        <v>40093825.619999997</v>
      </c>
      <c r="D36" s="85">
        <f>'External Debt Stock 2011'!E36</f>
        <v>40093825.619999997</v>
      </c>
      <c r="E36" s="85">
        <f>'External Debt Stock 2013'!F37</f>
        <v>44111989.859999999</v>
      </c>
      <c r="F36" s="85">
        <f>'External Debt Stock 2014'!F38</f>
        <v>44864819.460000001</v>
      </c>
      <c r="G36" s="85">
        <f>'External Debt Stock 2015'!F37</f>
        <v>41946527.109999999</v>
      </c>
      <c r="H36" s="85">
        <f>'External Debt Stock 2016'!F35</f>
        <v>39785679.950000003</v>
      </c>
      <c r="I36" s="133">
        <f>'External Debt Stock 30June 2017'!F37</f>
        <v>40787145.729999997</v>
      </c>
    </row>
    <row r="37" spans="2:9" ht="15">
      <c r="B37" s="6" t="s">
        <v>184</v>
      </c>
      <c r="C37" s="85">
        <f>'External Debt Stock 2011'!E37</f>
        <v>20396408.399999999</v>
      </c>
      <c r="D37" s="85">
        <f>'External Debt Stock 2011'!E37</f>
        <v>20396408.399999999</v>
      </c>
      <c r="E37" s="85">
        <f>'External Debt Stock 2013'!F38</f>
        <v>23554326.969999999</v>
      </c>
      <c r="F37" s="85">
        <f>'External Debt Stock 2014'!F39</f>
        <v>22780063.890000001</v>
      </c>
      <c r="G37" s="85">
        <f>'External Debt Stock 2015'!F38</f>
        <v>22934478.170000002</v>
      </c>
      <c r="H37" s="85">
        <f>'External Debt Stock 2016'!F36</f>
        <v>21926982.52</v>
      </c>
      <c r="I37" s="133">
        <f>'External Debt Stock 30June 2017'!F38</f>
        <v>22394566.859999999</v>
      </c>
    </row>
    <row r="38" spans="2:9" ht="15">
      <c r="B38" s="6" t="s">
        <v>185</v>
      </c>
      <c r="C38" s="85">
        <f>'External Debt Stock 2011'!E38</f>
        <v>31188905.449999999</v>
      </c>
      <c r="D38" s="85">
        <f>'External Debt Stock 2011'!E38</f>
        <v>31188905.449999999</v>
      </c>
      <c r="E38" s="85">
        <f>'External Debt Stock 2013'!F39</f>
        <v>33033729.59</v>
      </c>
      <c r="F38" s="85">
        <f>'External Debt Stock 2014'!F40</f>
        <v>31237619.25</v>
      </c>
      <c r="G38" s="85">
        <f>'External Debt Stock 2015'!F39</f>
        <v>30456120.370000001</v>
      </c>
      <c r="H38" s="85">
        <f>'External Debt Stock 2016'!F37</f>
        <v>28536278.899999999</v>
      </c>
      <c r="I38" s="133">
        <f>'External Debt Stock 30June 2017'!F39</f>
        <v>29229643.888</v>
      </c>
    </row>
    <row r="39" spans="2:9" ht="15">
      <c r="B39" s="6" t="s">
        <v>186</v>
      </c>
      <c r="C39" s="85">
        <f>'External Debt Stock 2011'!E39</f>
        <v>26305193.25</v>
      </c>
      <c r="D39" s="85">
        <f>'External Debt Stock 2011'!E39</f>
        <v>26305193.25</v>
      </c>
      <c r="E39" s="85">
        <f>'External Debt Stock 2013'!F40</f>
        <v>32292716.690000001</v>
      </c>
      <c r="F39" s="85">
        <f>'External Debt Stock 2014'!F41</f>
        <v>35547562.299999997</v>
      </c>
      <c r="G39" s="85">
        <f>'External Debt Stock 2015'!F40</f>
        <v>34919653.149999999</v>
      </c>
      <c r="H39" s="85">
        <f>'External Debt Stock 2016'!F38</f>
        <v>33614368.270000003</v>
      </c>
      <c r="I39" s="133">
        <f>'External Debt Stock 30June 2017'!F40</f>
        <v>34453627.729999997</v>
      </c>
    </row>
    <row r="40" spans="2:9" ht="15">
      <c r="B40" s="6" t="s">
        <v>187</v>
      </c>
      <c r="C40" s="85">
        <f>'External Debt Stock 2011'!E40</f>
        <v>36842710.880000003</v>
      </c>
      <c r="D40" s="85">
        <f>'External Debt Stock 2011'!E40</f>
        <v>36842710.880000003</v>
      </c>
      <c r="E40" s="85">
        <f>'External Debt Stock 2013'!F41</f>
        <v>39218574.390000001</v>
      </c>
      <c r="F40" s="85">
        <f>'External Debt Stock 2014'!F42</f>
        <v>36636548.579999998</v>
      </c>
      <c r="G40" s="85">
        <f>'External Debt Stock 2015'!F41</f>
        <v>35044755.920000002</v>
      </c>
      <c r="H40" s="85">
        <f>'External Debt Stock 2016'!F39</f>
        <v>32810348.600000001</v>
      </c>
      <c r="I40" s="133">
        <f>'External Debt Stock 30June 2017'!F41</f>
        <v>33553730.75</v>
      </c>
    </row>
    <row r="41" spans="2:9" s="87" customFormat="1" ht="15">
      <c r="B41" s="86" t="s">
        <v>195</v>
      </c>
      <c r="C41" s="103">
        <f>'External Debt Stock 2011'!E41</f>
        <v>2165347282.0900002</v>
      </c>
      <c r="D41" s="103">
        <f>'External Debt Stock 2011'!E41</f>
        <v>2165347282.0900002</v>
      </c>
      <c r="E41" s="103">
        <f>'External Debt Stock 2013'!F42</f>
        <v>2816019271.9899998</v>
      </c>
      <c r="F41" s="103">
        <f>'External Debt Stock 2014'!F43</f>
        <v>3265817562.0700002</v>
      </c>
      <c r="G41" s="103">
        <f>'External Debt Stock 2015'!F42</f>
        <v>3369911154.54</v>
      </c>
      <c r="H41" s="103">
        <f>'External Debt Stock 2016'!F40</f>
        <v>3567618236.8200002</v>
      </c>
      <c r="I41" s="136">
        <f>'External Debt Stock 30June 2017'!F42</f>
        <v>3940164947.1650004</v>
      </c>
    </row>
    <row r="42" spans="2:9" s="87" customFormat="1" ht="15">
      <c r="B42" s="88" t="s">
        <v>189</v>
      </c>
      <c r="C42" s="104">
        <f>'External Debt Stock 2011'!E42</f>
        <v>3501232617.9099998</v>
      </c>
      <c r="D42" s="104">
        <f>'External Debt Stock 2011'!E42</f>
        <v>3501232617.9099998</v>
      </c>
      <c r="E42" s="104">
        <f>'External Debt Stock 2013'!F43</f>
        <v>6005796877.9099998</v>
      </c>
      <c r="F42" s="104">
        <f>'External Debt Stock 2014'!F44</f>
        <v>6445631547.9300003</v>
      </c>
      <c r="G42" s="104">
        <f>'External Debt Stock 2015'!F43</f>
        <v>7348520340.2600002</v>
      </c>
      <c r="H42" s="104">
        <f>'External Debt Stock 2016'!F41</f>
        <v>7838658360.1800003</v>
      </c>
      <c r="I42" s="135">
        <f>'External Debt Stock 30June 2017'!F43</f>
        <v>11106845052.834999</v>
      </c>
    </row>
    <row r="43" spans="2:9" s="87" customFormat="1" ht="15">
      <c r="B43" s="89" t="s">
        <v>196</v>
      </c>
      <c r="C43" s="102">
        <f>'External Debt Stock 2011'!E43</f>
        <v>5666579900</v>
      </c>
      <c r="D43" s="102">
        <f>'External Debt Stock 2011'!E43</f>
        <v>5666579900</v>
      </c>
      <c r="E43" s="102">
        <f>'External Debt Stock 2013'!F44</f>
        <v>8821816149.8999996</v>
      </c>
      <c r="F43" s="102">
        <f>'External Debt Stock 2014'!F45</f>
        <v>9711449110</v>
      </c>
      <c r="G43" s="102">
        <f>'External Debt Stock 2015'!F44</f>
        <v>10718431494.799999</v>
      </c>
      <c r="H43" s="102">
        <f>'External Debt Stock 2016'!F42</f>
        <v>11406276597</v>
      </c>
      <c r="I43" s="134">
        <f>'External Debt Stock 30June 2017'!F44</f>
        <v>15047010000</v>
      </c>
    </row>
    <row r="44" spans="2:9" ht="15">
      <c r="B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opLeftCell="A35" workbookViewId="0">
      <selection activeCell="D46" sqref="D46"/>
    </sheetView>
  </sheetViews>
  <sheetFormatPr defaultRowHeight="12.75"/>
  <cols>
    <col min="2" max="2" width="22.5703125" customWidth="1"/>
    <col min="3" max="3" width="22.85546875" customWidth="1"/>
    <col min="4" max="4" width="27" customWidth="1"/>
    <col min="5" max="5" width="20" customWidth="1"/>
    <col min="6" max="6" width="22" customWidth="1"/>
    <col min="7" max="7" width="21.7109375" customWidth="1"/>
    <col min="8" max="8" width="21.28515625" customWidth="1"/>
    <col min="9" max="9" width="21" customWidth="1"/>
  </cols>
  <sheetData>
    <row r="2" spans="2:9" ht="15">
      <c r="B2" s="10" t="s">
        <v>146</v>
      </c>
    </row>
    <row r="3" spans="2:9" ht="15">
      <c r="B3" s="84"/>
      <c r="C3" s="41">
        <v>2011</v>
      </c>
      <c r="D3" s="41">
        <v>2012</v>
      </c>
      <c r="E3" s="41">
        <v>2013</v>
      </c>
      <c r="F3" s="41">
        <v>2014</v>
      </c>
      <c r="G3" s="41">
        <v>2015</v>
      </c>
      <c r="H3" s="41">
        <v>2016</v>
      </c>
      <c r="I3" s="41">
        <v>2017</v>
      </c>
    </row>
    <row r="4" spans="2:9" ht="15">
      <c r="B4" s="6" t="s">
        <v>151</v>
      </c>
      <c r="C4" s="85">
        <f>'Domestic Debt Stock 2011'!C4</f>
        <v>24202240000</v>
      </c>
      <c r="D4" s="85">
        <f>'Domestic Debt Stock 2012'!C3</f>
        <v>8663790000</v>
      </c>
      <c r="E4" s="85">
        <f>'Domestic Debt Stock 2013'!C4</f>
        <v>31736723709.990002</v>
      </c>
      <c r="F4" s="85">
        <f>'Domestic Debt Stock 2014'!B5</f>
        <v>25126070.685099997</v>
      </c>
      <c r="G4" s="85">
        <f>'Domestic Debt Stock 2015'!C5</f>
        <v>33530526404.799999</v>
      </c>
      <c r="H4" s="85">
        <f>'Domestic Debt Stock 2016'!C4</f>
        <v>53525312006.519997</v>
      </c>
      <c r="I4" s="85">
        <f>'Domestic Debt Stock 30 June2017'!D5</f>
        <v>53525312006.519997</v>
      </c>
    </row>
    <row r="5" spans="2:9" ht="15">
      <c r="B5" s="6" t="s">
        <v>152</v>
      </c>
      <c r="C5" s="85">
        <f>'Domestic Debt Stock 2011'!C5</f>
        <v>25954200000</v>
      </c>
      <c r="D5" s="85">
        <f>'Domestic Debt Stock 2012'!C4</f>
        <v>24284060000</v>
      </c>
      <c r="E5" s="85">
        <f>'Domestic Debt Stock 2013'!C5</f>
        <v>15976516325.57</v>
      </c>
      <c r="F5" s="85">
        <f>'Domestic Debt Stock 2014'!B6</f>
        <v>26443259639.889999</v>
      </c>
      <c r="G5" s="85">
        <f>'Domestic Debt Stock 2015'!C6</f>
        <v>47201622579.959999</v>
      </c>
      <c r="H5" s="85">
        <f>'Domestic Debt Stock 2016'!C5</f>
        <v>62157535395.459999</v>
      </c>
      <c r="I5" s="85">
        <f>'Domestic Debt Stock 30 June2017'!D6</f>
        <v>62157535395.460007</v>
      </c>
    </row>
    <row r="6" spans="2:9" ht="15">
      <c r="B6" s="6" t="s">
        <v>153</v>
      </c>
      <c r="C6" s="85">
        <f>'Domestic Debt Stock 2011'!C6</f>
        <v>41253910000</v>
      </c>
      <c r="D6" s="85">
        <f>'Domestic Debt Stock 2012'!C5</f>
        <v>108889390000</v>
      </c>
      <c r="E6" s="85">
        <f>'Domestic Debt Stock 2013'!C6</f>
        <v>125037037605.7</v>
      </c>
      <c r="F6" s="85">
        <f>'Domestic Debt Stock 2014'!B7</f>
        <v>81756010209.949997</v>
      </c>
      <c r="G6" s="85">
        <f>'Domestic Debt Stock 2015'!C7</f>
        <v>147575744158.56</v>
      </c>
      <c r="H6" s="85">
        <f>'Domestic Debt Stock 2016'!C6</f>
        <v>155431513524.26999</v>
      </c>
      <c r="I6" s="85">
        <f>'Domestic Debt Stock 30 June2017'!D7</f>
        <v>155431513524.26999</v>
      </c>
    </row>
    <row r="7" spans="2:9" ht="15">
      <c r="B7" s="6" t="s">
        <v>154</v>
      </c>
      <c r="C7" s="85">
        <f>'Domestic Debt Stock 2011'!C7</f>
        <v>6403320000</v>
      </c>
      <c r="D7" s="85">
        <f>'Domestic Debt Stock 2012'!C6</f>
        <v>14299990000</v>
      </c>
      <c r="E7" s="85">
        <f>'Domestic Debt Stock 2013'!C7</f>
        <v>3025797046.6700001</v>
      </c>
      <c r="F7" s="85">
        <f>'Domestic Debt Stock 2014'!B8</f>
        <v>2876176930.0300002</v>
      </c>
      <c r="G7" s="85">
        <f>'Domestic Debt Stock 2015'!C8</f>
        <v>3575774874.9400001</v>
      </c>
      <c r="H7" s="85">
        <f>'Domestic Debt Stock 2016'!C7</f>
        <v>3993892365.1300001</v>
      </c>
      <c r="I7" s="85">
        <f>'Domestic Debt Stock 30 June2017'!D8</f>
        <v>3993892365.1300011</v>
      </c>
    </row>
    <row r="8" spans="2:9" ht="15">
      <c r="B8" s="6" t="s">
        <v>155</v>
      </c>
      <c r="C8" s="85">
        <f>'Domestic Debt Stock 2011'!C8</f>
        <v>18345730000</v>
      </c>
      <c r="D8" s="85">
        <f>'Domestic Debt Stock 2012'!C7</f>
        <v>18807270000</v>
      </c>
      <c r="E8" s="85">
        <f>'Domestic Debt Stock 2013'!C8</f>
        <v>16825508391.99</v>
      </c>
      <c r="F8" s="85">
        <f>'Domestic Debt Stock 2014'!B9</f>
        <v>27999814811.91</v>
      </c>
      <c r="G8" s="85">
        <f>'Domestic Debt Stock 2015'!C9</f>
        <v>57652771752.739998</v>
      </c>
      <c r="H8" s="85">
        <f>'Domestic Debt Stock 2016'!C8</f>
        <v>69988356863.979996</v>
      </c>
      <c r="I8" s="85">
        <f>'Domestic Debt Stock 30 June2017'!D9</f>
        <v>69988356863.980011</v>
      </c>
    </row>
    <row r="9" spans="2:9" ht="15">
      <c r="B9" s="6" t="s">
        <v>156</v>
      </c>
      <c r="C9" s="85">
        <f>'Domestic Debt Stock 2011'!C9</f>
        <v>162822650000</v>
      </c>
      <c r="D9" s="85">
        <f>'Domestic Debt Stock 2012'!C8</f>
        <v>222401770000</v>
      </c>
      <c r="E9" s="85">
        <f>'Domestic Debt Stock 2013'!C9</f>
        <v>69513133900.539993</v>
      </c>
      <c r="F9" s="85">
        <f>'Domestic Debt Stock 2014'!B10</f>
        <v>91681863473.289993</v>
      </c>
      <c r="G9" s="85">
        <f>'Domestic Debt Stock 2015'!C10</f>
        <v>103374234640.82001</v>
      </c>
      <c r="H9" s="85">
        <f>'Domestic Debt Stock 2016'!C9</f>
        <v>140177083911.42001</v>
      </c>
      <c r="I9" s="85">
        <f>'Domestic Debt Stock 30 June2017'!D10</f>
        <v>140177083911.42001</v>
      </c>
    </row>
    <row r="10" spans="2:9" ht="15">
      <c r="B10" s="6" t="s">
        <v>157</v>
      </c>
      <c r="C10" s="85">
        <f>'Domestic Debt Stock 2011'!C10</f>
        <v>16631140000</v>
      </c>
      <c r="D10" s="85">
        <f>'Domestic Debt Stock 2012'!C9</f>
        <v>24402440000</v>
      </c>
      <c r="E10" s="85">
        <f>'Domestic Debt Stock 2013'!C10</f>
        <v>24987874907.59</v>
      </c>
      <c r="F10" s="85">
        <f>'Domestic Debt Stock 2014'!B11</f>
        <v>17772056428.889999</v>
      </c>
      <c r="G10" s="85">
        <f>'Domestic Debt Stock 2015'!C11</f>
        <v>39944214752.449997</v>
      </c>
      <c r="H10" s="85">
        <f>'Domestic Debt Stock 2016'!C10</f>
        <v>63526706066.010002</v>
      </c>
      <c r="I10" s="85">
        <f>'Domestic Debt Stock 30 June2017'!D11</f>
        <v>63526706066.010002</v>
      </c>
    </row>
    <row r="11" spans="2:9" ht="15">
      <c r="B11" s="6" t="s">
        <v>158</v>
      </c>
      <c r="C11" s="85">
        <f>'Domestic Debt Stock 2011'!C11</f>
        <v>1684560000</v>
      </c>
      <c r="D11" s="85">
        <f>'Domestic Debt Stock 2012'!C10</f>
        <v>24423200000</v>
      </c>
      <c r="E11" s="85">
        <f>'Domestic Debt Stock 2013'!C11</f>
        <v>23943150000</v>
      </c>
      <c r="F11" s="85">
        <f>'Domestic Debt Stock 2014'!B12</f>
        <v>22302790000</v>
      </c>
      <c r="G11" s="85">
        <f>'Domestic Debt Stock 2015'!C12</f>
        <v>22338730000</v>
      </c>
      <c r="H11" s="85">
        <f>'Domestic Debt Stock 2016'!C11</f>
        <v>30929430222.099998</v>
      </c>
      <c r="I11" s="85">
        <f>'Domestic Debt Stock 30 June2017'!D12</f>
        <v>30929430222.099995</v>
      </c>
    </row>
    <row r="12" spans="2:9" ht="15">
      <c r="B12" s="6" t="s">
        <v>159</v>
      </c>
      <c r="C12" s="85">
        <f>'Domestic Debt Stock 2011'!C12</f>
        <v>90750050000</v>
      </c>
      <c r="D12" s="85">
        <f>'Domestic Debt Stock 2012'!C11</f>
        <v>90872910000</v>
      </c>
      <c r="E12" s="85">
        <f>'Domestic Debt Stock 2013'!C12</f>
        <v>116061634844.17999</v>
      </c>
      <c r="F12" s="85">
        <f>'Domestic Debt Stock 2014'!B13</f>
        <v>107342898378.22</v>
      </c>
      <c r="G12" s="85">
        <f>'Domestic Debt Stock 2015'!C13</f>
        <v>115522252057.75999</v>
      </c>
      <c r="H12" s="85">
        <f>'Domestic Debt Stock 2016'!C12</f>
        <v>128142093128.98</v>
      </c>
      <c r="I12" s="85">
        <f>'Domestic Debt Stock 30 June2017'!D13</f>
        <v>128142093128.98</v>
      </c>
    </row>
    <row r="13" spans="2:9" ht="15">
      <c r="B13" s="6" t="s">
        <v>160</v>
      </c>
      <c r="C13" s="85">
        <f>'Domestic Debt Stock 2011'!C13</f>
        <v>90843570000</v>
      </c>
      <c r="D13" s="85">
        <f>'Domestic Debt Stock 2012'!C12</f>
        <v>83684010000</v>
      </c>
      <c r="E13" s="85">
        <f>'Domestic Debt Stock 2013'!C13</f>
        <v>102100201248.42</v>
      </c>
      <c r="F13" s="85">
        <f>'Domestic Debt Stock 2014'!B14</f>
        <v>211953209702.67999</v>
      </c>
      <c r="G13" s="85">
        <f>'Domestic Debt Stock 2015'!C14</f>
        <v>320605705560.12</v>
      </c>
      <c r="H13" s="85">
        <f>'Domestic Debt Stock 2016'!C13</f>
        <v>241231439060.79001</v>
      </c>
      <c r="I13" s="85">
        <f>'Domestic Debt Stock 30 June2017'!D14</f>
        <v>241231439060.78995</v>
      </c>
    </row>
    <row r="14" spans="2:9" ht="15">
      <c r="B14" s="6" t="s">
        <v>161</v>
      </c>
      <c r="C14" s="85">
        <f>'Domestic Debt Stock 2011'!C14</f>
        <v>40239940000</v>
      </c>
      <c r="D14" s="85">
        <f>'Domestic Debt Stock 2012'!C13</f>
        <v>28895750000</v>
      </c>
      <c r="E14" s="85">
        <f>'Domestic Debt Stock 2013'!C14</f>
        <v>13236092949.91</v>
      </c>
      <c r="F14" s="85">
        <f>'Domestic Debt Stock 2014'!B15</f>
        <v>6954978600.1300001</v>
      </c>
      <c r="G14" s="85">
        <f>'Domestic Debt Stock 2015'!C15</f>
        <v>34168940626.650002</v>
      </c>
      <c r="H14" s="85">
        <f>'Domestic Debt Stock 2016'!C14</f>
        <v>28057144823.57</v>
      </c>
      <c r="I14" s="85">
        <f>'Domestic Debt Stock 30 June2017'!D15</f>
        <v>28057144823.569996</v>
      </c>
    </row>
    <row r="15" spans="2:9" ht="15">
      <c r="B15" s="6" t="s">
        <v>162</v>
      </c>
      <c r="C15" s="85">
        <f>'Domestic Debt Stock 2011'!C15</f>
        <v>39044300000</v>
      </c>
      <c r="D15" s="85">
        <f>'Domestic Debt Stock 2012'!C14</f>
        <v>62274740000</v>
      </c>
      <c r="E15" s="85">
        <f>'Domestic Debt Stock 2013'!C15</f>
        <v>48190150127.260002</v>
      </c>
      <c r="F15" s="85">
        <f>'Domestic Debt Stock 2014'!B16</f>
        <v>40049999265.5</v>
      </c>
      <c r="G15" s="85">
        <f>'Domestic Debt Stock 2015'!C16</f>
        <v>46289079475.93</v>
      </c>
      <c r="H15" s="85">
        <f>'Domestic Debt Stock 2016'!C15</f>
        <v>45091949113.970001</v>
      </c>
      <c r="I15" s="85">
        <f>'Domestic Debt Stock 30 June2017'!D16</f>
        <v>45091949113.970001</v>
      </c>
    </row>
    <row r="16" spans="2:9" ht="15">
      <c r="B16" s="6" t="s">
        <v>163</v>
      </c>
      <c r="C16" s="85">
        <f>'Domestic Debt Stock 2011'!C16</f>
        <v>23667510000</v>
      </c>
      <c r="D16" s="85">
        <f>'Domestic Debt Stock 2012'!C15</f>
        <v>39587700000</v>
      </c>
      <c r="E16" s="85">
        <f>'Domestic Debt Stock 2013'!C16</f>
        <v>22376368393.610001</v>
      </c>
      <c r="F16" s="85">
        <f>'Domestic Debt Stock 2014'!B17</f>
        <v>30460634167.790001</v>
      </c>
      <c r="G16" s="85">
        <f>'Domestic Debt Stock 2015'!C17</f>
        <v>52564975851.050003</v>
      </c>
      <c r="H16" s="85">
        <f>'Domestic Debt Stock 2016'!C16</f>
        <v>85049678107.889999</v>
      </c>
      <c r="I16" s="85">
        <f>'Domestic Debt Stock 30 June2017'!D17</f>
        <v>85049678107.889984</v>
      </c>
    </row>
    <row r="17" spans="2:9" ht="15">
      <c r="B17" s="6" t="s">
        <v>164</v>
      </c>
      <c r="C17" s="85">
        <f>'Domestic Debt Stock 2011'!C17</f>
        <v>10887170000</v>
      </c>
      <c r="D17" s="85">
        <f>'Domestic Debt Stock 2012'!C16</f>
        <v>17354190000</v>
      </c>
      <c r="E17" s="85">
        <f>'Domestic Debt Stock 2013'!C17</f>
        <v>12061395495.120001</v>
      </c>
      <c r="F17" s="85">
        <f>'Domestic Debt Stock 2014'!B18</f>
        <v>22625689450.240002</v>
      </c>
      <c r="G17" s="85">
        <f>'Domestic Debt Stock 2015'!C18</f>
        <v>37550234882.489998</v>
      </c>
      <c r="H17" s="85">
        <f>'Domestic Debt Stock 2016'!C17</f>
        <v>48417542411.949997</v>
      </c>
      <c r="I17" s="85">
        <f>'Domestic Debt Stock 30 June2017'!D18</f>
        <v>48417542411.949989</v>
      </c>
    </row>
    <row r="18" spans="2:9" ht="15">
      <c r="B18" s="6" t="s">
        <v>165</v>
      </c>
      <c r="C18" s="85">
        <f>'Domestic Debt Stock 2011'!C18</f>
        <v>7170420000</v>
      </c>
      <c r="D18" s="85">
        <f>'Domestic Debt Stock 2012'!C17</f>
        <v>30243540000</v>
      </c>
      <c r="E18" s="85">
        <f>'Domestic Debt Stock 2013'!C18</f>
        <v>27992839304.52</v>
      </c>
      <c r="F18" s="85">
        <f>'Domestic Debt Stock 2014'!B19</f>
        <v>29591442971.689999</v>
      </c>
      <c r="G18" s="85">
        <f>'Domestic Debt Stock 2015'!C19</f>
        <v>53454395426.580002</v>
      </c>
      <c r="H18" s="85">
        <f>'Domestic Debt Stock 2016'!C18</f>
        <v>48312227448.910004</v>
      </c>
      <c r="I18" s="85">
        <f>'Domestic Debt Stock 30 June2017'!D19</f>
        <v>48312227448.910004</v>
      </c>
    </row>
    <row r="19" spans="2:9" ht="15">
      <c r="B19" s="6" t="s">
        <v>166</v>
      </c>
      <c r="C19" s="85">
        <f>'Domestic Debt Stock 2011'!C19</f>
        <v>25419400000</v>
      </c>
      <c r="D19" s="85">
        <f>'Domestic Debt Stock 2012'!C18</f>
        <v>16700730000</v>
      </c>
      <c r="E19" s="85">
        <f>'Domestic Debt Stock 2013'!C19</f>
        <v>12633534789.870001</v>
      </c>
      <c r="F19" s="85">
        <f>'Domestic Debt Stock 2014'!B20</f>
        <v>28946448914.259998</v>
      </c>
      <c r="G19" s="85">
        <f>'Domestic Debt Stock 2015'!C20</f>
        <v>71743513593.940002</v>
      </c>
      <c r="H19" s="85">
        <f>'Domestic Debt Stock 2016'!C19</f>
        <v>93267764679.139999</v>
      </c>
      <c r="I19" s="85">
        <f>'Domestic Debt Stock 30 June2017'!D20</f>
        <v>93267764679.139999</v>
      </c>
    </row>
    <row r="20" spans="2:9" ht="15">
      <c r="B20" s="6" t="s">
        <v>167</v>
      </c>
      <c r="C20" s="85">
        <f>'Domestic Debt Stock 2011'!C20</f>
        <v>1590540000</v>
      </c>
      <c r="D20" s="85">
        <f>'Domestic Debt Stock 2012'!C19</f>
        <v>2081429999.9999998</v>
      </c>
      <c r="E20" s="85">
        <f>'Domestic Debt Stock 2013'!C20</f>
        <v>1612286807.2</v>
      </c>
      <c r="F20" s="85">
        <f>'Domestic Debt Stock 2014'!B21</f>
        <v>1569942087.01</v>
      </c>
      <c r="G20" s="85">
        <f>'Domestic Debt Stock 2015'!C21</f>
        <v>22194825541.330002</v>
      </c>
      <c r="H20" s="85">
        <f>'Domestic Debt Stock 2016'!C20</f>
        <v>19005549048.549999</v>
      </c>
      <c r="I20" s="85">
        <f>'Domestic Debt Stock 30 June2017'!D21</f>
        <v>23089259246.840004</v>
      </c>
    </row>
    <row r="21" spans="2:9" ht="15">
      <c r="B21" s="6" t="s">
        <v>168</v>
      </c>
      <c r="C21" s="85">
        <f>'Domestic Debt Stock 2011'!C21</f>
        <v>34771710000</v>
      </c>
      <c r="D21" s="85">
        <f>'Domestic Debt Stock 2012'!C20</f>
        <v>22855930000</v>
      </c>
      <c r="E21" s="85">
        <f>'Domestic Debt Stock 2013'!C21</f>
        <v>9831844875.1399994</v>
      </c>
      <c r="F21" s="85">
        <f>'Domestic Debt Stock 2014'!B22</f>
        <v>16683751594.41</v>
      </c>
      <c r="G21" s="85">
        <f>'Domestic Debt Stock 2015'!C22</f>
        <v>49847912415.07</v>
      </c>
      <c r="H21" s="85">
        <f>'Domestic Debt Stock 2016'!C21</f>
        <v>63267471968.43</v>
      </c>
      <c r="I21" s="85">
        <f>'Domestic Debt Stock 30 June2017'!D22</f>
        <v>63276471968.43</v>
      </c>
    </row>
    <row r="22" spans="2:9" ht="15">
      <c r="B22" s="6" t="s">
        <v>169</v>
      </c>
      <c r="C22" s="85">
        <f>'Domestic Debt Stock 2011'!C22</f>
        <v>5867290000</v>
      </c>
      <c r="D22" s="85">
        <f>'Domestic Debt Stock 2012'!C21</f>
        <v>5867290000</v>
      </c>
      <c r="E22" s="85">
        <f>'Domestic Debt Stock 2013'!C22</f>
        <v>32207008565.09</v>
      </c>
      <c r="F22" s="85">
        <f>'Domestic Debt Stock 2014'!B23</f>
        <v>31423625015.470001</v>
      </c>
      <c r="G22" s="85">
        <f>'Domestic Debt Stock 2015'!C23</f>
        <v>65007329454.769997</v>
      </c>
      <c r="H22" s="85">
        <f>'Domestic Debt Stock 2016'!C22</f>
        <v>93715181155.050003</v>
      </c>
      <c r="I22" s="85">
        <f>'Domestic Debt Stock 30 June2017'!D23</f>
        <v>93715181155.050003</v>
      </c>
    </row>
    <row r="23" spans="2:9" ht="15">
      <c r="B23" s="6" t="s">
        <v>170</v>
      </c>
      <c r="C23" s="85">
        <f>'Domestic Debt Stock 2011'!C23</f>
        <v>2059880000</v>
      </c>
      <c r="D23" s="85">
        <f>'Domestic Debt Stock 2012'!C22</f>
        <v>918930000</v>
      </c>
      <c r="E23" s="85">
        <f>'Domestic Debt Stock 2013'!C23</f>
        <v>269653436</v>
      </c>
      <c r="F23" s="85">
        <f>'Domestic Debt Stock 2014'!B24</f>
        <v>586698899.55999994</v>
      </c>
      <c r="G23" s="85">
        <f>'Domestic Debt Stock 2015'!C24</f>
        <v>11495034109.559999</v>
      </c>
      <c r="H23" s="85">
        <f>'Domestic Debt Stock 2016'!C23</f>
        <v>21449608359</v>
      </c>
      <c r="I23" s="85">
        <f>'Domestic Debt Stock 30 June2017'!D24</f>
        <v>22251914749.629997</v>
      </c>
    </row>
    <row r="24" spans="2:9" ht="15">
      <c r="B24" s="6" t="s">
        <v>171</v>
      </c>
      <c r="C24" s="85">
        <f>'Domestic Debt Stock 2011'!C24</f>
        <v>7291050000</v>
      </c>
      <c r="D24" s="85">
        <f>'Domestic Debt Stock 2012'!C23</f>
        <v>2716010000</v>
      </c>
      <c r="E24" s="85">
        <f>'Domestic Debt Stock 2013'!C24</f>
        <v>853678192</v>
      </c>
      <c r="F24" s="85">
        <f>'Domestic Debt Stock 2014'!B25</f>
        <v>17271445525.150002</v>
      </c>
      <c r="G24" s="85">
        <f>'Domestic Debt Stock 2015'!C25</f>
        <v>63793338564.489998</v>
      </c>
      <c r="H24" s="85">
        <f>'Domestic Debt Stock 2016'!C24</f>
        <v>20650989926.98</v>
      </c>
      <c r="I24" s="85">
        <f>'Domestic Debt Stock 30 June2017'!D25</f>
        <v>57902880330.070007</v>
      </c>
    </row>
    <row r="25" spans="2:9" ht="15">
      <c r="B25" s="6" t="s">
        <v>172</v>
      </c>
      <c r="C25" s="85">
        <f>'Domestic Debt Stock 2011'!C25</f>
        <v>34122120000.000004</v>
      </c>
      <c r="D25" s="85">
        <f>'Domestic Debt Stock 2012'!C24</f>
        <v>14979190000</v>
      </c>
      <c r="E25" s="85">
        <f>'Domestic Debt Stock 2013'!C25</f>
        <v>7109873890.7200003</v>
      </c>
      <c r="F25" s="85">
        <f>'Domestic Debt Stock 2014'!B26</f>
        <v>10304743606.4</v>
      </c>
      <c r="G25" s="85">
        <f>'Domestic Debt Stock 2015'!C26</f>
        <v>42034626226.839996</v>
      </c>
      <c r="H25" s="85">
        <f>'Domestic Debt Stock 2016'!C25</f>
        <v>71381258449.389999</v>
      </c>
      <c r="I25" s="85">
        <f>'Domestic Debt Stock 30 June2017'!D26</f>
        <v>71381258449.389999</v>
      </c>
    </row>
    <row r="26" spans="2:9" ht="15">
      <c r="B26" s="6" t="s">
        <v>173</v>
      </c>
      <c r="C26" s="85">
        <f>'Domestic Debt Stock 2011'!C26</f>
        <v>25254470000</v>
      </c>
      <c r="D26" s="85">
        <f>'Domestic Debt Stock 2012'!C25</f>
        <v>29776560000</v>
      </c>
      <c r="E26" s="85">
        <f>'Domestic Debt Stock 2013'!C26</f>
        <v>22416654388.02</v>
      </c>
      <c r="F26" s="85">
        <f>'Domestic Debt Stock 2014'!B27</f>
        <v>22147544002.66</v>
      </c>
      <c r="G26" s="85">
        <f>'Domestic Debt Stock 2015'!C27</f>
        <v>31966815195.18</v>
      </c>
      <c r="H26" s="85">
        <f>'Domestic Debt Stock 2016'!C26</f>
        <v>38136723517.239998</v>
      </c>
      <c r="I26" s="85">
        <f>'Domestic Debt Stock 30 June2017'!D27</f>
        <v>38136723517.239998</v>
      </c>
    </row>
    <row r="27" spans="2:9" ht="15">
      <c r="B27" s="6" t="s">
        <v>174</v>
      </c>
      <c r="C27" s="85">
        <f>'Domestic Debt Stock 2011'!C27</f>
        <v>157536160000</v>
      </c>
      <c r="D27" s="85">
        <f>'Domestic Debt Stock 2012'!C26</f>
        <v>230432880000</v>
      </c>
      <c r="E27" s="85">
        <f>'Domestic Debt Stock 2013'!C27</f>
        <v>278867066559.64001</v>
      </c>
      <c r="F27" s="85">
        <f>'Domestic Debt Stock 2014'!B28</f>
        <v>268065018273.51001</v>
      </c>
      <c r="G27" s="85">
        <f>'Domestic Debt Stock 2015'!C28</f>
        <v>218538866537.98999</v>
      </c>
      <c r="H27" s="85">
        <f>'Domestic Debt Stock 2016'!C27</f>
        <v>311755801825.03998</v>
      </c>
      <c r="I27" s="85">
        <f>'Domestic Debt Stock 30 June2017'!D28</f>
        <v>311755801825.03998</v>
      </c>
    </row>
    <row r="28" spans="2:9" ht="15">
      <c r="B28" s="6" t="s">
        <v>175</v>
      </c>
      <c r="C28" s="85">
        <f>'Domestic Debt Stock 2011'!C28</f>
        <v>5336060000</v>
      </c>
      <c r="D28" s="85">
        <f>'Domestic Debt Stock 2012'!C27</f>
        <v>7096140000</v>
      </c>
      <c r="E28" s="85">
        <f>'Domestic Debt Stock 2013'!C28</f>
        <v>28848544842.82</v>
      </c>
      <c r="F28" s="85">
        <f>'Domestic Debt Stock 2014'!B29</f>
        <v>34525700406.599998</v>
      </c>
      <c r="G28" s="85">
        <f>'Domestic Debt Stock 2015'!C29</f>
        <v>40557054662.419998</v>
      </c>
      <c r="H28" s="85">
        <f>'Domestic Debt Stock 2016'!C28</f>
        <v>59033751798.5</v>
      </c>
      <c r="I28" s="85">
        <f>'Domestic Debt Stock 30 June2017'!D29</f>
        <v>59033751798.500008</v>
      </c>
    </row>
    <row r="29" spans="2:9" ht="15">
      <c r="B29" s="6" t="s">
        <v>176</v>
      </c>
      <c r="C29" s="85">
        <f>'Domestic Debt Stock 2011'!C29</f>
        <v>16975509999.999998</v>
      </c>
      <c r="D29" s="85">
        <f>'Domestic Debt Stock 2012'!C28</f>
        <v>17802500000</v>
      </c>
      <c r="E29" s="85">
        <f>'Domestic Debt Stock 2013'!C29</f>
        <v>24731746161.25</v>
      </c>
      <c r="F29" s="85">
        <f>'Domestic Debt Stock 2014'!B30</f>
        <v>23454536266.470001</v>
      </c>
      <c r="G29" s="85">
        <f>'Domestic Debt Stock 2015'!C30</f>
        <v>21501786900.470001</v>
      </c>
      <c r="H29" s="85">
        <f>'Domestic Debt Stock 2016'!C29</f>
        <v>31984093598.830002</v>
      </c>
      <c r="I29" s="85">
        <f>'Domestic Debt Stock 30 June2017'!D30</f>
        <v>31984093598.830002</v>
      </c>
    </row>
    <row r="30" spans="2:9" ht="15">
      <c r="B30" s="6" t="s">
        <v>177</v>
      </c>
      <c r="C30" s="85">
        <f>'Domestic Debt Stock 2011'!C30</f>
        <v>30143970000</v>
      </c>
      <c r="D30" s="85">
        <f>'Domestic Debt Stock 2012'!C29</f>
        <v>45726560000</v>
      </c>
      <c r="E30" s="85">
        <f>'Domestic Debt Stock 2013'!C30</f>
        <v>58381996066.07</v>
      </c>
      <c r="F30" s="85">
        <f>'Domestic Debt Stock 2014'!B31</f>
        <v>70193522583.020004</v>
      </c>
      <c r="G30" s="85">
        <f>'Domestic Debt Stock 2015'!C31</f>
        <v>75921433395.589996</v>
      </c>
      <c r="H30" s="85">
        <f>'Domestic Debt Stock 2016'!C30</f>
        <v>75921433395.589996</v>
      </c>
      <c r="I30" s="85">
        <f>'Domestic Debt Stock 30 June2017'!D31</f>
        <v>75921433395.589996</v>
      </c>
    </row>
    <row r="31" spans="2:9" ht="15">
      <c r="B31" s="6" t="s">
        <v>178</v>
      </c>
      <c r="C31" s="85">
        <f>'Domestic Debt Stock 2011'!C31</f>
        <v>48369860000</v>
      </c>
      <c r="D31" s="85">
        <f>'Domestic Debt Stock 2012'!C30</f>
        <v>36518090000</v>
      </c>
      <c r="E31" s="85">
        <f>'Domestic Debt Stock 2013'!C31</f>
        <v>30883178135.700001</v>
      </c>
      <c r="F31" s="85">
        <f>'Domestic Debt Stock 2014'!B32</f>
        <v>19267663799.939999</v>
      </c>
      <c r="G31" s="85">
        <f>'Domestic Debt Stock 2015'!C32</f>
        <v>26647789528.580002</v>
      </c>
      <c r="H31" s="85">
        <f>'Domestic Debt Stock 2016'!C31</f>
        <v>53159719890.949997</v>
      </c>
      <c r="I31" s="85">
        <f>'Domestic Debt Stock 30 June2017'!D32</f>
        <v>53159719890.950005</v>
      </c>
    </row>
    <row r="32" spans="2:9" ht="15">
      <c r="B32" s="6" t="s">
        <v>179</v>
      </c>
      <c r="C32" s="85">
        <f>'Domestic Debt Stock 2011'!C32</f>
        <v>5463640000</v>
      </c>
      <c r="D32" s="85">
        <f>'Domestic Debt Stock 2012'!C31</f>
        <v>38600000000</v>
      </c>
      <c r="E32" s="85">
        <f>'Domestic Debt Stock 2013'!C32</f>
        <v>41400000000</v>
      </c>
      <c r="F32" s="85">
        <f>'Domestic Debt Stock 2014'!B33</f>
        <v>37820826433.650002</v>
      </c>
      <c r="G32" s="85">
        <f>'Domestic Debt Stock 2015'!C33</f>
        <v>144699560798.75</v>
      </c>
      <c r="H32" s="85">
        <f>'Domestic Debt Stock 2016'!C32</f>
        <v>147069973626.48999</v>
      </c>
      <c r="I32" s="85">
        <f>'Domestic Debt Stock 30 June2017'!D33</f>
        <v>147069973626.49005</v>
      </c>
    </row>
    <row r="33" spans="2:9" ht="15">
      <c r="B33" s="6" t="s">
        <v>180</v>
      </c>
      <c r="C33" s="85">
        <f>'Domestic Debt Stock 2011'!C33</f>
        <v>4808390000</v>
      </c>
      <c r="D33" s="85">
        <f>'Domestic Debt Stock 2012'!C32</f>
        <v>11726210000</v>
      </c>
      <c r="E33" s="85">
        <f>'Domestic Debt Stock 2013'!C33</f>
        <v>19106047344.259998</v>
      </c>
      <c r="F33" s="85">
        <f>'Domestic Debt Stock 2014'!B34</f>
        <v>12912635048.75</v>
      </c>
      <c r="G33" s="85">
        <f>'Domestic Debt Stock 2015'!C34</f>
        <v>47437006181.970001</v>
      </c>
      <c r="H33" s="85">
        <f>'Domestic Debt Stock 2016'!C33</f>
        <v>115886553198.89</v>
      </c>
      <c r="I33" s="85">
        <f>'Domestic Debt Stock 30 June2017'!D34</f>
        <v>115886553198.89</v>
      </c>
    </row>
    <row r="34" spans="2:9" ht="15">
      <c r="B34" s="6" t="s">
        <v>181</v>
      </c>
      <c r="C34" s="85">
        <f>'Domestic Debt Stock 2011'!C34</f>
        <v>20908120000</v>
      </c>
      <c r="D34" s="85">
        <f>'Domestic Debt Stock 2012'!C33</f>
        <v>24117320000</v>
      </c>
      <c r="E34" s="85">
        <f>'Domestic Debt Stock 2013'!C34</f>
        <v>52416334018.769997</v>
      </c>
      <c r="F34" s="85">
        <f>'Domestic Debt Stock 2014'!B35</f>
        <v>78415069864.039993</v>
      </c>
      <c r="G34" s="85">
        <f>'Domestic Debt Stock 2015'!C35</f>
        <v>96204851687.470001</v>
      </c>
      <c r="H34" s="85">
        <f>'Domestic Debt Stock 2016'!C34</f>
        <v>110340669344.38</v>
      </c>
      <c r="I34" s="85">
        <f>'Domestic Debt Stock 30 June2017'!D35</f>
        <v>110340669344.38</v>
      </c>
    </row>
    <row r="35" spans="2:9" ht="15">
      <c r="B35" s="6" t="s">
        <v>182</v>
      </c>
      <c r="C35" s="85">
        <f>'Domestic Debt Stock 2011'!C35</f>
        <v>83978390000</v>
      </c>
      <c r="D35" s="85">
        <f>'Domestic Debt Stock 2012'!C34</f>
        <v>81459190000</v>
      </c>
      <c r="E35" s="85">
        <f>'Domestic Debt Stock 2013'!C35</f>
        <v>129549646455</v>
      </c>
      <c r="F35" s="85">
        <f>'Domestic Debt Stock 2014'!B36</f>
        <v>91757565261.770004</v>
      </c>
      <c r="G35" s="85">
        <f>'Domestic Debt Stock 2015'!C36</f>
        <v>134966595276.75999</v>
      </c>
      <c r="H35" s="85">
        <f>'Domestic Debt Stock 2016'!C35</f>
        <v>142424091344</v>
      </c>
      <c r="I35" s="85">
        <f>'Domestic Debt Stock 30 June2017'!D36</f>
        <v>142424091344</v>
      </c>
    </row>
    <row r="36" spans="2:9" ht="15">
      <c r="B36" s="6" t="s">
        <v>183</v>
      </c>
      <c r="C36" s="85">
        <f>'Domestic Debt Stock 2011'!C36</f>
        <v>4902050000</v>
      </c>
      <c r="D36" s="85">
        <f>'Domestic Debt Stock 2012'!C35</f>
        <v>2997310000</v>
      </c>
      <c r="E36" s="85">
        <f>'Domestic Debt Stock 2013'!C36</f>
        <v>5739570055.3999996</v>
      </c>
      <c r="F36" s="85">
        <f>'Domestic Debt Stock 2014'!B37</f>
        <v>7650119372.3599997</v>
      </c>
      <c r="G36" s="85">
        <f>'Domestic Debt Stock 2015'!C37</f>
        <v>11658206030.82</v>
      </c>
      <c r="H36" s="85">
        <f>'Domestic Debt Stock 2016'!C36</f>
        <v>22450254651.139999</v>
      </c>
      <c r="I36" s="85">
        <f>'Domestic Debt Stock 30 June2017'!D37</f>
        <v>22450254651.139999</v>
      </c>
    </row>
    <row r="37" spans="2:9" ht="15">
      <c r="B37" s="6" t="s">
        <v>184</v>
      </c>
      <c r="C37" s="85">
        <f>'Domestic Debt Stock 2011'!C37</f>
        <v>17974660000</v>
      </c>
      <c r="D37" s="85">
        <f>'Domestic Debt Stock 2012'!C36</f>
        <v>16701020000</v>
      </c>
      <c r="E37" s="85">
        <f>'Domestic Debt Stock 2013'!C37</f>
        <v>13883978775.15</v>
      </c>
      <c r="F37" s="85">
        <f>'Domestic Debt Stock 2014'!B38</f>
        <v>14395296518.42</v>
      </c>
      <c r="G37" s="85">
        <f>'Domestic Debt Stock 2015'!C38</f>
        <v>27646234687.080002</v>
      </c>
      <c r="H37" s="85">
        <f>'Domestic Debt Stock 2016'!C37</f>
        <v>38868702728.139999</v>
      </c>
      <c r="I37" s="85">
        <f>'Domestic Debt Stock 30 June2017'!D38</f>
        <v>38868702728.139999</v>
      </c>
    </row>
    <row r="38" spans="2:9" ht="15">
      <c r="B38" s="6" t="s">
        <v>185</v>
      </c>
      <c r="C38" s="85">
        <f>'Domestic Debt Stock 2011'!C38</f>
        <v>2088400000</v>
      </c>
      <c r="D38" s="85">
        <f>'Domestic Debt Stock 2012'!C37</f>
        <v>3991220000</v>
      </c>
      <c r="E38" s="85">
        <f>'Domestic Debt Stock 2013'!C38</f>
        <v>1122635101.6600001</v>
      </c>
      <c r="F38" s="85">
        <f>'Domestic Debt Stock 2014'!B39</f>
        <v>1638440289.3599999</v>
      </c>
      <c r="G38" s="85">
        <f>'Domestic Debt Stock 2015'!C39</f>
        <v>3867455411.9000001</v>
      </c>
      <c r="H38" s="85">
        <f>'Domestic Debt Stock 2016'!C38</f>
        <v>13581297872.190001</v>
      </c>
      <c r="I38" s="85">
        <f>'Domestic Debt Stock 30 June2017'!D39</f>
        <v>13581297872.189999</v>
      </c>
    </row>
    <row r="39" spans="2:9" ht="15">
      <c r="B39" s="6" t="s">
        <v>186</v>
      </c>
      <c r="C39" s="85">
        <f>'Domestic Debt Stock 2011'!C39</f>
        <v>12968380000</v>
      </c>
      <c r="D39" s="85">
        <f>'Domestic Debt Stock 2012'!C38</f>
        <v>15508110000</v>
      </c>
      <c r="E39" s="85">
        <f>'Domestic Debt Stock 2013'!C39</f>
        <v>28217646668.060001</v>
      </c>
      <c r="F39" s="85">
        <f>'Domestic Debt Stock 2014'!B40</f>
        <v>11072043395.459999</v>
      </c>
      <c r="G39" s="85">
        <f>'Domestic Debt Stock 2015'!C40</f>
        <v>46280694674.279999</v>
      </c>
      <c r="H39" s="85">
        <f>'Domestic Debt Stock 2016'!C39</f>
        <v>58321024470.389999</v>
      </c>
      <c r="I39" s="85">
        <f>'Domestic Debt Stock 30 June2017'!D40</f>
        <v>58321024470.389999</v>
      </c>
    </row>
    <row r="40" spans="2:9" ht="15">
      <c r="B40" s="6" t="s">
        <v>187</v>
      </c>
      <c r="C40" s="85">
        <f>'Domestic Debt Stock 2011'!C40</f>
        <v>85563890000</v>
      </c>
      <c r="D40" s="85">
        <f>'Domestic Debt Stock 2012'!C39</f>
        <v>123992770000</v>
      </c>
      <c r="E40" s="85">
        <f>'Domestic Debt Stock 2013'!C40</f>
        <v>84324102643.490005</v>
      </c>
      <c r="F40" s="85">
        <f>'Domestic Debt Stock 2014'!B41</f>
        <v>110139173152.78999</v>
      </c>
      <c r="G40" s="85">
        <f>'Domestic Debt Stock 2015'!C41</f>
        <v>133900288428.2</v>
      </c>
      <c r="H40" s="85">
        <f>'Domestic Debt Stock 2016'!C40</f>
        <v>152804609025.29999</v>
      </c>
      <c r="I40" s="85">
        <f>'Domestic Debt Stock 30 June2017'!D41</f>
        <v>152804609025.29999</v>
      </c>
    </row>
    <row r="41" spans="2:9" ht="15">
      <c r="B41" s="86" t="s">
        <v>195</v>
      </c>
      <c r="C41" s="100">
        <f>'Domestic Debt Stock 2011'!C41</f>
        <v>1233294650000</v>
      </c>
      <c r="D41" s="100">
        <f>'Domestic Debt Stock 2012'!C40</f>
        <v>1551650130000</v>
      </c>
      <c r="E41" s="100">
        <f>'Domestic Debt Stock 2013'!C41</f>
        <v>1537471452022.3799</v>
      </c>
      <c r="F41" s="100">
        <f>'Domestic Debt Stock 2014'!B42</f>
        <v>1655178705026.3701</v>
      </c>
      <c r="G41" s="100">
        <f>'Domestic Debt Stock 2015'!C42</f>
        <v>2503260422348.3101</v>
      </c>
      <c r="H41" s="100">
        <f>'Domestic Debt Stock 2016'!C41</f>
        <v>2958508428324.5601</v>
      </c>
      <c r="I41" s="85">
        <f>'Domestic Debt Stock 30 June2017'!D42</f>
        <v>3000655335316.5698</v>
      </c>
    </row>
    <row r="42" spans="2:9" ht="15">
      <c r="B42" s="88" t="s">
        <v>189</v>
      </c>
      <c r="C42" s="101">
        <f>'Domestic Debt Stock 2011'!C42</f>
        <v>0</v>
      </c>
      <c r="D42" s="101">
        <f>'Domestic Debt Stock 2012'!C41</f>
        <v>0</v>
      </c>
      <c r="E42" s="101">
        <f>'Domestic Debt Stock 2013'!C42</f>
        <v>0</v>
      </c>
      <c r="F42" s="101">
        <f>'Domestic Debt Stock 2014'!B43</f>
        <v>0</v>
      </c>
      <c r="G42" s="101">
        <f>'Domestic Debt Stock 2015'!C43</f>
        <v>0</v>
      </c>
      <c r="H42" s="101">
        <f>'Domestic Debt Stock 2016'!C42</f>
        <v>11058204296592</v>
      </c>
      <c r="I42" s="85">
        <f>'Domestic Debt Stock 30 June2017'!D43</f>
        <v>0</v>
      </c>
    </row>
    <row r="43" spans="2:9" ht="15">
      <c r="B43" s="89" t="s">
        <v>196</v>
      </c>
      <c r="C43" s="102">
        <f>'Domestic Debt Stock 2011'!C43</f>
        <v>0</v>
      </c>
      <c r="D43" s="102">
        <f>'Domestic Debt Stock 2012'!C42</f>
        <v>0</v>
      </c>
      <c r="E43" s="102">
        <f>'Domestic Debt Stock 2013'!C43</f>
        <v>0</v>
      </c>
      <c r="F43" s="102">
        <f>'Domestic Debt Stock 2014'!B44</f>
        <v>0</v>
      </c>
      <c r="G43" s="102">
        <f>'Domestic Debt Stock 2015'!C44</f>
        <v>0</v>
      </c>
      <c r="H43" s="102">
        <f>'Domestic Debt Stock 2016'!C43</f>
        <v>14016712724916.561</v>
      </c>
      <c r="I43" s="85">
        <f>'Domestic Debt Stock 30 June2017'!D44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E21" sqref="E21"/>
    </sheetView>
  </sheetViews>
  <sheetFormatPr defaultRowHeight="12.75"/>
  <cols>
    <col min="1" max="1" width="18.7109375" customWidth="1"/>
    <col min="2" max="2" width="17.140625" customWidth="1"/>
    <col min="3" max="4" width="23.5703125" customWidth="1"/>
    <col min="5" max="5" width="24.42578125" customWidth="1"/>
    <col min="6" max="6" width="28" style="38" customWidth="1"/>
    <col min="7" max="7" width="28.42578125" style="38" customWidth="1"/>
  </cols>
  <sheetData>
    <row r="1" spans="1:7" ht="24" customHeight="1">
      <c r="A1" s="161" t="s">
        <v>143</v>
      </c>
      <c r="B1" s="162"/>
      <c r="C1" s="162"/>
      <c r="D1" s="162"/>
      <c r="E1" s="162"/>
    </row>
    <row r="2" spans="1:7" ht="18.75" customHeight="1">
      <c r="A2" s="3" t="s">
        <v>145</v>
      </c>
      <c r="B2" s="10" t="s">
        <v>146</v>
      </c>
      <c r="C2" s="9" t="s">
        <v>192</v>
      </c>
      <c r="D2" s="9" t="s">
        <v>148</v>
      </c>
      <c r="E2" s="9" t="s">
        <v>194</v>
      </c>
      <c r="F2" s="163" t="s">
        <v>134</v>
      </c>
      <c r="G2" s="159" t="s">
        <v>135</v>
      </c>
    </row>
    <row r="3" spans="1:7" ht="17.25" customHeight="1">
      <c r="A3" s="3"/>
      <c r="B3" s="3"/>
      <c r="C3" s="3"/>
      <c r="D3" s="3" t="s">
        <v>193</v>
      </c>
      <c r="E3" s="3"/>
      <c r="F3" s="164"/>
      <c r="G3" s="160"/>
    </row>
    <row r="4" spans="1:7" ht="15">
      <c r="A4" s="6">
        <v>1</v>
      </c>
      <c r="B4" s="6" t="s">
        <v>151</v>
      </c>
      <c r="C4" s="7">
        <v>33264962.440000001</v>
      </c>
      <c r="D4" s="7"/>
      <c r="E4" s="7">
        <f>C4+D4</f>
        <v>33264962.440000001</v>
      </c>
      <c r="F4" s="48">
        <f>(E4/E$41) *100</f>
        <v>1.5362414479719186</v>
      </c>
      <c r="G4" s="48">
        <f>(E4/E$43)*100</f>
        <v>0.58703773752488697</v>
      </c>
    </row>
    <row r="5" spans="1:7" ht="15">
      <c r="A5" s="6">
        <v>2</v>
      </c>
      <c r="B5" s="6" t="s">
        <v>152</v>
      </c>
      <c r="C5" s="7">
        <v>29107434.510000002</v>
      </c>
      <c r="D5" s="7"/>
      <c r="E5" s="7">
        <f t="shared" ref="E5:E43" si="0">C5+D5</f>
        <v>29107434.510000002</v>
      </c>
      <c r="F5" s="48">
        <f t="shared" ref="F5:F41" si="1">(E5/E$41) *100</f>
        <v>1.3442386240190263</v>
      </c>
      <c r="G5" s="48">
        <f t="shared" ref="G5:G43" si="2">(E5/E$43)*100</f>
        <v>0.5136684741708134</v>
      </c>
    </row>
    <row r="6" spans="1:7" ht="15">
      <c r="A6" s="6">
        <v>3</v>
      </c>
      <c r="B6" s="6" t="s">
        <v>153</v>
      </c>
      <c r="C6" s="7">
        <v>62648075.210000001</v>
      </c>
      <c r="D6" s="7"/>
      <c r="E6" s="7">
        <f t="shared" si="0"/>
        <v>62648075.210000001</v>
      </c>
      <c r="F6" s="48">
        <f t="shared" si="1"/>
        <v>2.8932114367138317</v>
      </c>
      <c r="G6" s="48">
        <f t="shared" si="2"/>
        <v>1.1055711966577935</v>
      </c>
    </row>
    <row r="7" spans="1:7" ht="15">
      <c r="A7" s="6">
        <v>4</v>
      </c>
      <c r="B7" s="6" t="s">
        <v>154</v>
      </c>
      <c r="C7" s="7">
        <v>24446469.98</v>
      </c>
      <c r="D7" s="7"/>
      <c r="E7" s="7">
        <f t="shared" si="0"/>
        <v>24446469.98</v>
      </c>
      <c r="F7" s="48">
        <f t="shared" si="1"/>
        <v>1.1289861068569191</v>
      </c>
      <c r="G7" s="48">
        <f t="shared" si="2"/>
        <v>0.43141489948813744</v>
      </c>
    </row>
    <row r="8" spans="1:7" ht="15">
      <c r="A8" s="6">
        <v>5</v>
      </c>
      <c r="B8" s="6" t="s">
        <v>155</v>
      </c>
      <c r="C8" s="7">
        <v>63428015.530000001</v>
      </c>
      <c r="D8" s="7"/>
      <c r="E8" s="7">
        <f t="shared" si="0"/>
        <v>63428015.530000001</v>
      </c>
      <c r="F8" s="48">
        <f t="shared" si="1"/>
        <v>2.9292306160136619</v>
      </c>
      <c r="G8" s="48">
        <f t="shared" si="2"/>
        <v>1.1193350601127146</v>
      </c>
    </row>
    <row r="9" spans="1:7" ht="15">
      <c r="A9" s="6">
        <v>6</v>
      </c>
      <c r="B9" s="6" t="s">
        <v>156</v>
      </c>
      <c r="C9" s="7">
        <v>27447347.48</v>
      </c>
      <c r="D9" s="7"/>
      <c r="E9" s="7">
        <f t="shared" si="0"/>
        <v>27447347.48</v>
      </c>
      <c r="F9" s="48">
        <f t="shared" si="1"/>
        <v>1.2675725370716393</v>
      </c>
      <c r="G9" s="48">
        <f t="shared" si="2"/>
        <v>0.48437237212520373</v>
      </c>
    </row>
    <row r="10" spans="1:7" ht="15">
      <c r="A10" s="6">
        <v>7</v>
      </c>
      <c r="B10" s="6" t="s">
        <v>157</v>
      </c>
      <c r="C10" s="7">
        <v>26580524.859999999</v>
      </c>
      <c r="D10" s="7"/>
      <c r="E10" s="7">
        <f t="shared" si="0"/>
        <v>26580524.859999999</v>
      </c>
      <c r="F10" s="48">
        <f t="shared" si="1"/>
        <v>1.2275409621289197</v>
      </c>
      <c r="G10" s="48">
        <f t="shared" si="2"/>
        <v>0.46907526813484096</v>
      </c>
    </row>
    <row r="11" spans="1:7" ht="15">
      <c r="A11" s="6">
        <v>8</v>
      </c>
      <c r="B11" s="6" t="s">
        <v>158</v>
      </c>
      <c r="C11" s="7">
        <v>12957250.220000001</v>
      </c>
      <c r="D11" s="7"/>
      <c r="E11" s="7">
        <f t="shared" si="0"/>
        <v>12957250.220000001</v>
      </c>
      <c r="F11" s="48">
        <f t="shared" si="1"/>
        <v>0.59839132166797837</v>
      </c>
      <c r="G11" s="48">
        <f t="shared" si="2"/>
        <v>0.22866085802478497</v>
      </c>
    </row>
    <row r="12" spans="1:7" ht="15">
      <c r="A12" s="6">
        <v>9</v>
      </c>
      <c r="B12" s="6" t="s">
        <v>159</v>
      </c>
      <c r="C12" s="7">
        <v>107532721.29000001</v>
      </c>
      <c r="D12" s="7"/>
      <c r="E12" s="7">
        <f t="shared" si="0"/>
        <v>107532721.29000001</v>
      </c>
      <c r="F12" s="48">
        <f t="shared" si="1"/>
        <v>4.9660727486728629</v>
      </c>
      <c r="G12" s="48">
        <f t="shared" si="2"/>
        <v>1.8976653146636122</v>
      </c>
    </row>
    <row r="13" spans="1:7" ht="15">
      <c r="A13" s="6">
        <v>10</v>
      </c>
      <c r="B13" s="6" t="s">
        <v>160</v>
      </c>
      <c r="C13" s="7">
        <v>15404872.07</v>
      </c>
      <c r="D13" s="7"/>
      <c r="E13" s="7">
        <f t="shared" si="0"/>
        <v>15404872.07</v>
      </c>
      <c r="F13" s="48">
        <f t="shared" si="1"/>
        <v>0.71142731687506344</v>
      </c>
      <c r="G13" s="48">
        <f t="shared" si="2"/>
        <v>0.27185484616567396</v>
      </c>
    </row>
    <row r="14" spans="1:7" ht="15">
      <c r="A14" s="6">
        <v>11</v>
      </c>
      <c r="B14" s="6" t="s">
        <v>161</v>
      </c>
      <c r="C14" s="7">
        <v>41193845.859999999</v>
      </c>
      <c r="D14" s="7"/>
      <c r="E14" s="7">
        <f t="shared" si="0"/>
        <v>41193845.859999999</v>
      </c>
      <c r="F14" s="48">
        <f t="shared" si="1"/>
        <v>1.9024128924132471</v>
      </c>
      <c r="G14" s="48">
        <f t="shared" si="2"/>
        <v>0.72696135211999746</v>
      </c>
    </row>
    <row r="15" spans="1:7" ht="15">
      <c r="A15" s="6">
        <v>12</v>
      </c>
      <c r="B15" s="6" t="s">
        <v>162</v>
      </c>
      <c r="C15" s="7">
        <v>42514650.659999996</v>
      </c>
      <c r="D15" s="7"/>
      <c r="E15" s="7">
        <f t="shared" si="0"/>
        <v>42514650.659999996</v>
      </c>
      <c r="F15" s="48">
        <f t="shared" si="1"/>
        <v>1.9634102580979398</v>
      </c>
      <c r="G15" s="48">
        <f t="shared" si="2"/>
        <v>0.75027002901697371</v>
      </c>
    </row>
    <row r="16" spans="1:7" ht="15">
      <c r="A16" s="6">
        <v>13</v>
      </c>
      <c r="B16" s="6" t="s">
        <v>163</v>
      </c>
      <c r="C16" s="7">
        <v>34399021.5</v>
      </c>
      <c r="D16" s="7"/>
      <c r="E16" s="7">
        <f t="shared" si="0"/>
        <v>34399021.5</v>
      </c>
      <c r="F16" s="48">
        <f t="shared" si="1"/>
        <v>1.5886145277720971</v>
      </c>
      <c r="G16" s="48">
        <f t="shared" si="2"/>
        <v>0.60705085090214639</v>
      </c>
    </row>
    <row r="17" spans="1:7" ht="15">
      <c r="A17" s="6">
        <v>14</v>
      </c>
      <c r="B17" s="6" t="s">
        <v>164</v>
      </c>
      <c r="C17" s="7">
        <v>44895364.740000002</v>
      </c>
      <c r="D17" s="7"/>
      <c r="E17" s="7">
        <f t="shared" si="0"/>
        <v>44895364.740000002</v>
      </c>
      <c r="F17" s="48">
        <f t="shared" si="1"/>
        <v>2.0733563207776471</v>
      </c>
      <c r="G17" s="48">
        <f t="shared" si="2"/>
        <v>0.79228327372565588</v>
      </c>
    </row>
    <row r="18" spans="1:7" ht="15">
      <c r="A18" s="6">
        <v>15</v>
      </c>
      <c r="B18" s="6" t="s">
        <v>165</v>
      </c>
      <c r="C18" s="7">
        <v>28372666.879999999</v>
      </c>
      <c r="D18" s="7"/>
      <c r="E18" s="7">
        <f t="shared" si="0"/>
        <v>28372666.879999999</v>
      </c>
      <c r="F18" s="48">
        <f t="shared" si="1"/>
        <v>1.3103056084663984</v>
      </c>
      <c r="G18" s="48">
        <f t="shared" si="2"/>
        <v>0.50070178803973098</v>
      </c>
    </row>
    <row r="19" spans="1:7" ht="15">
      <c r="A19" s="6">
        <v>16</v>
      </c>
      <c r="B19" s="6" t="s">
        <v>166</v>
      </c>
      <c r="C19" s="7">
        <v>50277216.07</v>
      </c>
      <c r="D19" s="7"/>
      <c r="E19" s="7">
        <f t="shared" si="0"/>
        <v>50277216.07</v>
      </c>
      <c r="F19" s="48">
        <f t="shared" si="1"/>
        <v>2.3219008094383953</v>
      </c>
      <c r="G19" s="48">
        <f t="shared" si="2"/>
        <v>0.88725857496512128</v>
      </c>
    </row>
    <row r="20" spans="1:7" ht="15">
      <c r="A20" s="6">
        <v>17</v>
      </c>
      <c r="B20" s="6" t="s">
        <v>167</v>
      </c>
      <c r="C20" s="7">
        <v>27752300.120000001</v>
      </c>
      <c r="D20" s="7"/>
      <c r="E20" s="7">
        <f t="shared" si="0"/>
        <v>27752300.120000001</v>
      </c>
      <c r="F20" s="48">
        <f t="shared" si="1"/>
        <v>1.2816558502899078</v>
      </c>
      <c r="G20" s="48">
        <f t="shared" si="2"/>
        <v>0.48975397170346091</v>
      </c>
    </row>
    <row r="21" spans="1:7" ht="15">
      <c r="A21" s="6">
        <v>18</v>
      </c>
      <c r="B21" s="6" t="s">
        <v>168</v>
      </c>
      <c r="C21" s="7">
        <v>182261250.47</v>
      </c>
      <c r="D21" s="7"/>
      <c r="E21" s="7">
        <f t="shared" si="0"/>
        <v>182261250.47</v>
      </c>
      <c r="F21" s="48">
        <f t="shared" si="1"/>
        <v>8.4171833302453383</v>
      </c>
      <c r="G21" s="48">
        <f t="shared" si="2"/>
        <v>3.2164242574255417</v>
      </c>
    </row>
    <row r="22" spans="1:7" ht="15">
      <c r="A22" s="6">
        <v>19</v>
      </c>
      <c r="B22" s="6" t="s">
        <v>169</v>
      </c>
      <c r="C22" s="7">
        <v>59777794.579999998</v>
      </c>
      <c r="D22" s="7"/>
      <c r="E22" s="7">
        <f t="shared" si="0"/>
        <v>59777794.579999998</v>
      </c>
      <c r="F22" s="48">
        <f t="shared" si="1"/>
        <v>2.7606562270372761</v>
      </c>
      <c r="G22" s="48">
        <f t="shared" si="2"/>
        <v>1.0549184099565947</v>
      </c>
    </row>
    <row r="23" spans="1:7" ht="15">
      <c r="A23" s="6">
        <v>20</v>
      </c>
      <c r="B23" s="6" t="s">
        <v>170</v>
      </c>
      <c r="C23" s="7">
        <v>74138585.890000001</v>
      </c>
      <c r="D23" s="7"/>
      <c r="E23" s="7">
        <f t="shared" si="0"/>
        <v>74138585.890000001</v>
      </c>
      <c r="F23" s="48">
        <f t="shared" si="1"/>
        <v>3.4238658391295647</v>
      </c>
      <c r="G23" s="48">
        <f t="shared" si="2"/>
        <v>1.3083480194111443</v>
      </c>
    </row>
    <row r="24" spans="1:7" ht="15">
      <c r="A24" s="6">
        <v>21</v>
      </c>
      <c r="B24" s="6" t="s">
        <v>171</v>
      </c>
      <c r="C24" s="7">
        <v>48308816.939999998</v>
      </c>
      <c r="D24" s="7"/>
      <c r="E24" s="7">
        <f t="shared" si="0"/>
        <v>48308816.939999998</v>
      </c>
      <c r="F24" s="48">
        <f t="shared" si="1"/>
        <v>2.2309962627968005</v>
      </c>
      <c r="G24" s="48">
        <f t="shared" si="2"/>
        <v>0.85252158784525389</v>
      </c>
    </row>
    <row r="25" spans="1:7" ht="15">
      <c r="A25" s="6">
        <v>22</v>
      </c>
      <c r="B25" s="6" t="s">
        <v>172</v>
      </c>
      <c r="C25" s="7">
        <v>34303342.090000004</v>
      </c>
      <c r="D25" s="7"/>
      <c r="E25" s="7">
        <f t="shared" si="0"/>
        <v>34303342.090000004</v>
      </c>
      <c r="F25" s="48">
        <f t="shared" si="1"/>
        <v>1.5841958642721876</v>
      </c>
      <c r="G25" s="48">
        <f t="shared" si="2"/>
        <v>0.60536236487197514</v>
      </c>
    </row>
    <row r="26" spans="1:7" ht="15">
      <c r="A26" s="6">
        <v>23</v>
      </c>
      <c r="B26" s="6" t="s">
        <v>173</v>
      </c>
      <c r="C26" s="7">
        <v>43989319.829999998</v>
      </c>
      <c r="D26" s="7"/>
      <c r="E26" s="7">
        <f t="shared" si="0"/>
        <v>43989319.829999998</v>
      </c>
      <c r="F26" s="48">
        <f t="shared" si="1"/>
        <v>2.0315133832731607</v>
      </c>
      <c r="G26" s="48">
        <f t="shared" si="2"/>
        <v>0.77629400107814583</v>
      </c>
    </row>
    <row r="27" spans="1:7" ht="15">
      <c r="A27" s="6">
        <v>24</v>
      </c>
      <c r="B27" s="6" t="s">
        <v>174</v>
      </c>
      <c r="C27" s="7">
        <v>491847295.52999997</v>
      </c>
      <c r="D27" s="7"/>
      <c r="E27" s="7">
        <f t="shared" si="0"/>
        <v>491847295.52999997</v>
      </c>
      <c r="F27" s="48">
        <f t="shared" si="1"/>
        <v>22.714476315100246</v>
      </c>
      <c r="G27" s="48">
        <f t="shared" si="2"/>
        <v>8.6797910593301602</v>
      </c>
    </row>
    <row r="28" spans="1:7" ht="15">
      <c r="A28" s="6">
        <v>25</v>
      </c>
      <c r="B28" s="6" t="s">
        <v>175</v>
      </c>
      <c r="C28" s="7">
        <v>37062758.789999999</v>
      </c>
      <c r="D28" s="7"/>
      <c r="E28" s="7">
        <f t="shared" si="0"/>
        <v>37062758.789999999</v>
      </c>
      <c r="F28" s="48">
        <f t="shared" si="1"/>
        <v>1.7116311594243168</v>
      </c>
      <c r="G28" s="48">
        <f t="shared" si="2"/>
        <v>0.65405869932231953</v>
      </c>
    </row>
    <row r="29" spans="1:7" ht="15">
      <c r="A29" s="6">
        <v>26</v>
      </c>
      <c r="B29" s="6" t="s">
        <v>176</v>
      </c>
      <c r="C29" s="7">
        <v>28142518.989999998</v>
      </c>
      <c r="D29" s="7"/>
      <c r="E29" s="7">
        <f t="shared" si="0"/>
        <v>28142518.989999998</v>
      </c>
      <c r="F29" s="48">
        <f t="shared" si="1"/>
        <v>1.2996769258572116</v>
      </c>
      <c r="G29" s="48">
        <f t="shared" si="2"/>
        <v>0.49664029249812575</v>
      </c>
    </row>
    <row r="30" spans="1:7" ht="15">
      <c r="A30" s="6">
        <v>27</v>
      </c>
      <c r="B30" s="6" t="s">
        <v>177</v>
      </c>
      <c r="C30" s="7">
        <v>94575129.900000006</v>
      </c>
      <c r="D30" s="7"/>
      <c r="E30" s="7">
        <f t="shared" si="0"/>
        <v>94575129.900000006</v>
      </c>
      <c r="F30" s="48">
        <f t="shared" si="1"/>
        <v>4.3676656711026869</v>
      </c>
      <c r="G30" s="48">
        <f t="shared" si="2"/>
        <v>1.6689984358995804</v>
      </c>
    </row>
    <row r="31" spans="1:7" ht="15">
      <c r="A31" s="6">
        <v>28</v>
      </c>
      <c r="B31" s="6" t="s">
        <v>178</v>
      </c>
      <c r="C31" s="7">
        <v>50022172.539999999</v>
      </c>
      <c r="D31" s="7"/>
      <c r="E31" s="7">
        <f t="shared" si="0"/>
        <v>50022172.539999999</v>
      </c>
      <c r="F31" s="48">
        <f t="shared" si="1"/>
        <v>2.3101223971666309</v>
      </c>
      <c r="G31" s="48">
        <f t="shared" si="2"/>
        <v>0.88275773787289225</v>
      </c>
    </row>
    <row r="32" spans="1:7" ht="15">
      <c r="A32" s="6">
        <v>29</v>
      </c>
      <c r="B32" s="6" t="s">
        <v>179</v>
      </c>
      <c r="C32" s="7">
        <v>61489569.100000001</v>
      </c>
      <c r="D32" s="7"/>
      <c r="E32" s="7">
        <f t="shared" si="0"/>
        <v>61489569.100000001</v>
      </c>
      <c r="F32" s="48">
        <f t="shared" si="1"/>
        <v>2.8397093440203305</v>
      </c>
      <c r="G32" s="48">
        <f t="shared" si="2"/>
        <v>1.0851266581452421</v>
      </c>
    </row>
    <row r="33" spans="1:7" ht="15">
      <c r="A33" s="6">
        <v>30</v>
      </c>
      <c r="B33" s="6" t="s">
        <v>180</v>
      </c>
      <c r="C33" s="7">
        <v>78085379.909999996</v>
      </c>
      <c r="D33" s="7"/>
      <c r="E33" s="7">
        <f t="shared" si="0"/>
        <v>78085379.909999996</v>
      </c>
      <c r="F33" s="48">
        <f t="shared" si="1"/>
        <v>3.606136556286331</v>
      </c>
      <c r="G33" s="48">
        <f t="shared" si="2"/>
        <v>1.3779983921165568</v>
      </c>
    </row>
    <row r="34" spans="1:7" ht="15">
      <c r="A34" s="6">
        <v>31</v>
      </c>
      <c r="B34" s="6" t="s">
        <v>181</v>
      </c>
      <c r="C34" s="7">
        <v>20433976.300000001</v>
      </c>
      <c r="D34" s="7"/>
      <c r="E34" s="7">
        <f t="shared" si="0"/>
        <v>20433976.300000001</v>
      </c>
      <c r="F34" s="48">
        <f t="shared" si="1"/>
        <v>0.94368125007075354</v>
      </c>
      <c r="G34" s="48">
        <f t="shared" si="2"/>
        <v>0.36060510326519885</v>
      </c>
    </row>
    <row r="35" spans="1:7" ht="15">
      <c r="A35" s="6">
        <v>32</v>
      </c>
      <c r="B35" s="6" t="s">
        <v>182</v>
      </c>
      <c r="C35" s="7">
        <v>33859588.210000001</v>
      </c>
      <c r="D35" s="7"/>
      <c r="E35" s="7">
        <f t="shared" si="0"/>
        <v>33859588.210000001</v>
      </c>
      <c r="F35" s="48">
        <f t="shared" si="1"/>
        <v>1.56370243655875</v>
      </c>
      <c r="G35" s="48">
        <f t="shared" si="2"/>
        <v>0.5975312941409332</v>
      </c>
    </row>
    <row r="36" spans="1:7" ht="15">
      <c r="A36" s="6">
        <v>33</v>
      </c>
      <c r="B36" s="6" t="s">
        <v>183</v>
      </c>
      <c r="C36" s="7">
        <v>40093825.619999997</v>
      </c>
      <c r="D36" s="7"/>
      <c r="E36" s="7">
        <f t="shared" si="0"/>
        <v>40093825.619999997</v>
      </c>
      <c r="F36" s="48">
        <f t="shared" si="1"/>
        <v>1.8516117923265087</v>
      </c>
      <c r="G36" s="48">
        <f t="shared" si="2"/>
        <v>0.70754893299925059</v>
      </c>
    </row>
    <row r="37" spans="1:7" ht="15">
      <c r="A37" s="6">
        <v>34</v>
      </c>
      <c r="B37" s="6" t="s">
        <v>184</v>
      </c>
      <c r="C37" s="7">
        <v>20396408.399999999</v>
      </c>
      <c r="D37" s="7"/>
      <c r="E37" s="7">
        <f t="shared" si="0"/>
        <v>20396408.399999999</v>
      </c>
      <c r="F37" s="48">
        <f t="shared" si="1"/>
        <v>0.94194629049587464</v>
      </c>
      <c r="G37" s="48">
        <f t="shared" si="2"/>
        <v>0.35994213017273435</v>
      </c>
    </row>
    <row r="38" spans="1:7" ht="15">
      <c r="A38" s="6">
        <v>35</v>
      </c>
      <c r="B38" s="6" t="s">
        <v>185</v>
      </c>
      <c r="C38" s="7">
        <v>31188905.449999999</v>
      </c>
      <c r="D38" s="7"/>
      <c r="E38" s="7">
        <f t="shared" si="0"/>
        <v>31188905.449999999</v>
      </c>
      <c r="F38" s="48">
        <f t="shared" si="1"/>
        <v>1.4403650494296862</v>
      </c>
      <c r="G38" s="48">
        <f t="shared" si="2"/>
        <v>0.5504008767263654</v>
      </c>
    </row>
    <row r="39" spans="1:7" ht="15">
      <c r="A39" s="6">
        <v>36</v>
      </c>
      <c r="B39" s="6" t="s">
        <v>186</v>
      </c>
      <c r="C39" s="7">
        <v>26305193.25</v>
      </c>
      <c r="D39" s="7"/>
      <c r="E39" s="7">
        <f t="shared" si="0"/>
        <v>26305193.25</v>
      </c>
      <c r="F39" s="48">
        <f t="shared" si="1"/>
        <v>1.2148256063854175</v>
      </c>
      <c r="G39" s="48">
        <f t="shared" si="2"/>
        <v>0.46421640061935776</v>
      </c>
    </row>
    <row r="40" spans="1:7" ht="15">
      <c r="A40" s="6">
        <v>37</v>
      </c>
      <c r="B40" s="6" t="s">
        <v>187</v>
      </c>
      <c r="C40" s="7">
        <v>36842710.880000003</v>
      </c>
      <c r="D40" s="7"/>
      <c r="E40" s="7">
        <f t="shared" si="0"/>
        <v>36842710.880000003</v>
      </c>
      <c r="F40" s="48">
        <f t="shared" si="1"/>
        <v>1.7014689137734664</v>
      </c>
      <c r="G40" s="48">
        <f t="shared" si="2"/>
        <v>0.65017544145102413</v>
      </c>
    </row>
    <row r="41" spans="1:7" s="47" customFormat="1" ht="15">
      <c r="A41" s="45"/>
      <c r="B41" s="45" t="s">
        <v>195</v>
      </c>
      <c r="C41" s="46">
        <v>2165347282.0900002</v>
      </c>
      <c r="D41" s="46"/>
      <c r="E41" s="46">
        <f t="shared" si="0"/>
        <v>2165347282.0900002</v>
      </c>
      <c r="F41" s="49">
        <f t="shared" si="1"/>
        <v>100</v>
      </c>
      <c r="G41" s="49">
        <f t="shared" si="2"/>
        <v>38.212595962689946</v>
      </c>
    </row>
    <row r="42" spans="1:7" s="44" customFormat="1" ht="15">
      <c r="A42" s="42"/>
      <c r="B42" s="42" t="s">
        <v>189</v>
      </c>
      <c r="C42" s="43">
        <v>2903577117.9099998</v>
      </c>
      <c r="D42" s="43">
        <v>597655500</v>
      </c>
      <c r="E42" s="43">
        <f t="shared" si="0"/>
        <v>3501232617.9099998</v>
      </c>
      <c r="F42" s="50"/>
      <c r="G42" s="51">
        <f t="shared" si="2"/>
        <v>61.787404037310054</v>
      </c>
    </row>
    <row r="43" spans="1:7" s="41" customFormat="1" ht="15">
      <c r="A43" s="39"/>
      <c r="B43" s="39" t="s">
        <v>196</v>
      </c>
      <c r="C43" s="40">
        <v>5068924400</v>
      </c>
      <c r="D43" s="40">
        <v>597655500</v>
      </c>
      <c r="E43" s="40">
        <f t="shared" si="0"/>
        <v>5666579900</v>
      </c>
      <c r="F43" s="52"/>
      <c r="G43" s="53">
        <f t="shared" si="2"/>
        <v>100</v>
      </c>
    </row>
    <row r="44" spans="1:7" ht="24.75" customHeight="1">
      <c r="A44" s="6" t="s">
        <v>191</v>
      </c>
      <c r="B44" s="6"/>
      <c r="C44" s="6"/>
      <c r="D44" s="6"/>
      <c r="E44" s="6"/>
    </row>
  </sheetData>
  <mergeCells count="3">
    <mergeCell ref="G2:G3"/>
    <mergeCell ref="A1:E1"/>
    <mergeCell ref="F2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8" sqref="A8"/>
    </sheetView>
  </sheetViews>
  <sheetFormatPr defaultRowHeight="12.75"/>
  <cols>
    <col min="1" max="1" width="12.5703125" customWidth="1"/>
    <col min="2" max="2" width="26" customWidth="1"/>
    <col min="3" max="3" width="21.85546875" customWidth="1"/>
    <col min="4" max="4" width="26.85546875" customWidth="1"/>
    <col min="5" max="5" width="18.7109375" customWidth="1"/>
  </cols>
  <sheetData>
    <row r="1" spans="1:5" ht="24" customHeight="1">
      <c r="A1" s="6" t="s">
        <v>143</v>
      </c>
      <c r="B1" s="6"/>
      <c r="C1" s="6"/>
      <c r="D1" s="6"/>
      <c r="E1" s="6"/>
    </row>
    <row r="2" spans="1:5" ht="15">
      <c r="A2" s="6" t="s">
        <v>144</v>
      </c>
      <c r="B2" s="6"/>
      <c r="C2" s="6"/>
      <c r="D2" s="6"/>
      <c r="E2" s="6"/>
    </row>
    <row r="3" spans="1:5" ht="15">
      <c r="A3" s="6"/>
      <c r="B3" s="6"/>
      <c r="C3" s="6"/>
      <c r="D3" s="6"/>
      <c r="E3" s="6"/>
    </row>
    <row r="4" spans="1:5" ht="15">
      <c r="A4" s="6" t="s">
        <v>145</v>
      </c>
      <c r="B4" s="6" t="s">
        <v>146</v>
      </c>
      <c r="C4" s="6" t="s">
        <v>147</v>
      </c>
      <c r="D4" s="6" t="s">
        <v>148</v>
      </c>
      <c r="E4" s="6" t="s">
        <v>149</v>
      </c>
    </row>
    <row r="5" spans="1:5" ht="15">
      <c r="A5" s="6"/>
      <c r="B5" s="6"/>
      <c r="C5" s="6"/>
      <c r="D5" s="6" t="s">
        <v>150</v>
      </c>
      <c r="E5" s="6"/>
    </row>
    <row r="6" spans="1:5" ht="15">
      <c r="A6" s="6">
        <v>1</v>
      </c>
      <c r="B6" s="6" t="s">
        <v>151</v>
      </c>
      <c r="C6" s="7">
        <v>33264962.440000001</v>
      </c>
      <c r="D6" s="7"/>
      <c r="E6" s="7">
        <v>33264962.440000001</v>
      </c>
    </row>
    <row r="7" spans="1:5" ht="15">
      <c r="A7" s="6">
        <v>2</v>
      </c>
      <c r="B7" s="6" t="s">
        <v>152</v>
      </c>
      <c r="C7" s="7">
        <v>29107434.510000002</v>
      </c>
      <c r="D7" s="7"/>
      <c r="E7" s="7">
        <v>29107434.510000002</v>
      </c>
    </row>
    <row r="8" spans="1:5" ht="15">
      <c r="A8" s="6">
        <v>3</v>
      </c>
      <c r="B8" s="6" t="s">
        <v>153</v>
      </c>
      <c r="C8" s="7">
        <v>62648075.210000001</v>
      </c>
      <c r="D8" s="7"/>
      <c r="E8" s="7">
        <v>62648075.210000001</v>
      </c>
    </row>
    <row r="9" spans="1:5" ht="15">
      <c r="A9" s="6">
        <v>4</v>
      </c>
      <c r="B9" s="6" t="s">
        <v>154</v>
      </c>
      <c r="C9" s="7">
        <v>24446469.98</v>
      </c>
      <c r="D9" s="7"/>
      <c r="E9" s="7">
        <v>24446469.98</v>
      </c>
    </row>
    <row r="10" spans="1:5" ht="15">
      <c r="A10" s="6">
        <v>5</v>
      </c>
      <c r="B10" s="6" t="s">
        <v>155</v>
      </c>
      <c r="C10" s="7">
        <v>63428015.530000001</v>
      </c>
      <c r="D10" s="7"/>
      <c r="E10" s="7">
        <v>63428015.530000001</v>
      </c>
    </row>
    <row r="11" spans="1:5" ht="15">
      <c r="A11" s="6">
        <v>6</v>
      </c>
      <c r="B11" s="6" t="s">
        <v>156</v>
      </c>
      <c r="C11" s="7">
        <v>27447347.48</v>
      </c>
      <c r="D11" s="7"/>
      <c r="E11" s="7">
        <v>27447347.48</v>
      </c>
    </row>
    <row r="12" spans="1:5" ht="15">
      <c r="A12" s="6">
        <v>7</v>
      </c>
      <c r="B12" s="6" t="s">
        <v>157</v>
      </c>
      <c r="C12" s="7">
        <v>26580524.859999999</v>
      </c>
      <c r="D12" s="7"/>
      <c r="E12" s="7">
        <v>26580524.859999999</v>
      </c>
    </row>
    <row r="13" spans="1:5" ht="15">
      <c r="A13" s="6">
        <v>8</v>
      </c>
      <c r="B13" s="6" t="s">
        <v>158</v>
      </c>
      <c r="C13" s="7">
        <v>12957250.220000001</v>
      </c>
      <c r="D13" s="7"/>
      <c r="E13" s="7">
        <v>12957250.220000001</v>
      </c>
    </row>
    <row r="14" spans="1:5" ht="15">
      <c r="A14" s="6">
        <v>9</v>
      </c>
      <c r="B14" s="6" t="s">
        <v>159</v>
      </c>
      <c r="C14" s="7">
        <v>107532721.29000001</v>
      </c>
      <c r="D14" s="7"/>
      <c r="E14" s="7">
        <v>107532721.29000001</v>
      </c>
    </row>
    <row r="15" spans="1:5" ht="15">
      <c r="A15" s="6">
        <v>10</v>
      </c>
      <c r="B15" s="6" t="s">
        <v>160</v>
      </c>
      <c r="C15" s="7">
        <v>15404872.07</v>
      </c>
      <c r="D15" s="7"/>
      <c r="E15" s="7">
        <v>15404872.07</v>
      </c>
    </row>
    <row r="16" spans="1:5" ht="15">
      <c r="A16" s="6">
        <v>11</v>
      </c>
      <c r="B16" s="6" t="s">
        <v>161</v>
      </c>
      <c r="C16" s="7">
        <v>41193845.859999999</v>
      </c>
      <c r="D16" s="7"/>
      <c r="E16" s="7">
        <v>41193845.859999999</v>
      </c>
    </row>
    <row r="17" spans="1:5" ht="15">
      <c r="A17" s="6">
        <v>12</v>
      </c>
      <c r="B17" s="6" t="s">
        <v>162</v>
      </c>
      <c r="C17" s="7">
        <v>42514650.659999996</v>
      </c>
      <c r="D17" s="7"/>
      <c r="E17" s="7">
        <v>42514650.659999996</v>
      </c>
    </row>
    <row r="18" spans="1:5" ht="15">
      <c r="A18" s="6">
        <v>13</v>
      </c>
      <c r="B18" s="6" t="s">
        <v>163</v>
      </c>
      <c r="C18" s="7">
        <v>34399021.5</v>
      </c>
      <c r="D18" s="7"/>
      <c r="E18" s="7">
        <v>34399021.5</v>
      </c>
    </row>
    <row r="19" spans="1:5" ht="15">
      <c r="A19" s="6">
        <v>14</v>
      </c>
      <c r="B19" s="6" t="s">
        <v>164</v>
      </c>
      <c r="C19" s="7">
        <v>44895364.740000002</v>
      </c>
      <c r="D19" s="7"/>
      <c r="E19" s="7">
        <v>44895364.740000002</v>
      </c>
    </row>
    <row r="20" spans="1:5" ht="15">
      <c r="A20" s="6">
        <v>15</v>
      </c>
      <c r="B20" s="6" t="s">
        <v>165</v>
      </c>
      <c r="C20" s="7">
        <v>28372666.879999999</v>
      </c>
      <c r="D20" s="7"/>
      <c r="E20" s="7">
        <v>28372666.879999999</v>
      </c>
    </row>
    <row r="21" spans="1:5" ht="15">
      <c r="A21" s="6">
        <v>16</v>
      </c>
      <c r="B21" s="6" t="s">
        <v>166</v>
      </c>
      <c r="C21" s="7">
        <v>50277216.07</v>
      </c>
      <c r="D21" s="7"/>
      <c r="E21" s="7">
        <v>50277216.07</v>
      </c>
    </row>
    <row r="22" spans="1:5" ht="15">
      <c r="A22" s="6">
        <v>17</v>
      </c>
      <c r="B22" s="6" t="s">
        <v>167</v>
      </c>
      <c r="C22" s="7">
        <v>27752300.120000001</v>
      </c>
      <c r="D22" s="7"/>
      <c r="E22" s="7">
        <v>27752300.120000001</v>
      </c>
    </row>
    <row r="23" spans="1:5" ht="15">
      <c r="A23" s="6">
        <v>18</v>
      </c>
      <c r="B23" s="6" t="s">
        <v>168</v>
      </c>
      <c r="C23" s="7">
        <v>182261250.47</v>
      </c>
      <c r="D23" s="7"/>
      <c r="E23" s="7">
        <v>182261250.47</v>
      </c>
    </row>
    <row r="24" spans="1:5" ht="15">
      <c r="A24" s="6">
        <v>19</v>
      </c>
      <c r="B24" s="6" t="s">
        <v>169</v>
      </c>
      <c r="C24" s="7">
        <v>59777794.579999998</v>
      </c>
      <c r="D24" s="7"/>
      <c r="E24" s="7">
        <v>59777794.579999998</v>
      </c>
    </row>
    <row r="25" spans="1:5" ht="15">
      <c r="A25" s="6">
        <v>20</v>
      </c>
      <c r="B25" s="6" t="s">
        <v>170</v>
      </c>
      <c r="C25" s="7">
        <v>74138585.890000001</v>
      </c>
      <c r="D25" s="7"/>
      <c r="E25" s="7">
        <v>74138585.890000001</v>
      </c>
    </row>
    <row r="26" spans="1:5" ht="15">
      <c r="A26" s="6">
        <v>21</v>
      </c>
      <c r="B26" s="6" t="s">
        <v>171</v>
      </c>
      <c r="C26" s="7">
        <v>48308816.939999998</v>
      </c>
      <c r="D26" s="7"/>
      <c r="E26" s="7">
        <v>48308816.939999998</v>
      </c>
    </row>
    <row r="27" spans="1:5" ht="15">
      <c r="A27" s="6">
        <v>22</v>
      </c>
      <c r="B27" s="6" t="s">
        <v>172</v>
      </c>
      <c r="C27" s="7">
        <v>34303342.090000004</v>
      </c>
      <c r="D27" s="7"/>
      <c r="E27" s="7">
        <v>34303342.090000004</v>
      </c>
    </row>
    <row r="28" spans="1:5" ht="15">
      <c r="A28" s="6">
        <v>23</v>
      </c>
      <c r="B28" s="6" t="s">
        <v>173</v>
      </c>
      <c r="C28" s="7">
        <v>43989319.829999998</v>
      </c>
      <c r="D28" s="7"/>
      <c r="E28" s="7">
        <v>43989319.829999998</v>
      </c>
    </row>
    <row r="29" spans="1:5" ht="15">
      <c r="A29" s="6">
        <v>24</v>
      </c>
      <c r="B29" s="6" t="s">
        <v>174</v>
      </c>
      <c r="C29" s="7">
        <v>491847295.52999997</v>
      </c>
      <c r="D29" s="7"/>
      <c r="E29" s="7">
        <v>491847295.52999997</v>
      </c>
    </row>
    <row r="30" spans="1:5" ht="15">
      <c r="A30" s="6">
        <v>25</v>
      </c>
      <c r="B30" s="6" t="s">
        <v>175</v>
      </c>
      <c r="C30" s="7">
        <v>37062758.789999999</v>
      </c>
      <c r="D30" s="7"/>
      <c r="E30" s="7">
        <v>37062758.789999999</v>
      </c>
    </row>
    <row r="31" spans="1:5" ht="15">
      <c r="A31" s="6">
        <v>26</v>
      </c>
      <c r="B31" s="6" t="s">
        <v>176</v>
      </c>
      <c r="C31" s="7">
        <v>28142518.989999998</v>
      </c>
      <c r="D31" s="7"/>
      <c r="E31" s="7">
        <v>28142518.989999998</v>
      </c>
    </row>
    <row r="32" spans="1:5" ht="15">
      <c r="A32" s="6">
        <v>27</v>
      </c>
      <c r="B32" s="6" t="s">
        <v>177</v>
      </c>
      <c r="C32" s="7">
        <v>94575129.900000006</v>
      </c>
      <c r="D32" s="7"/>
      <c r="E32" s="7">
        <v>94575129.900000006</v>
      </c>
    </row>
    <row r="33" spans="1:5" ht="15">
      <c r="A33" s="6">
        <v>28</v>
      </c>
      <c r="B33" s="6" t="s">
        <v>178</v>
      </c>
      <c r="C33" s="7">
        <v>50022172.539999999</v>
      </c>
      <c r="D33" s="7"/>
      <c r="E33" s="7">
        <v>50022172.539999999</v>
      </c>
    </row>
    <row r="34" spans="1:5" ht="15">
      <c r="A34" s="6">
        <v>29</v>
      </c>
      <c r="B34" s="6" t="s">
        <v>179</v>
      </c>
      <c r="C34" s="7">
        <v>61489569.100000001</v>
      </c>
      <c r="D34" s="7"/>
      <c r="E34" s="7">
        <v>61489569.100000001</v>
      </c>
    </row>
    <row r="35" spans="1:5" ht="15">
      <c r="A35" s="6">
        <v>30</v>
      </c>
      <c r="B35" s="6" t="s">
        <v>180</v>
      </c>
      <c r="C35" s="7">
        <v>78085379.909999996</v>
      </c>
      <c r="D35" s="7"/>
      <c r="E35" s="7">
        <v>78085379.909999996</v>
      </c>
    </row>
    <row r="36" spans="1:5" ht="15">
      <c r="A36" s="6">
        <v>31</v>
      </c>
      <c r="B36" s="6" t="s">
        <v>181</v>
      </c>
      <c r="C36" s="7">
        <v>20433976.300000001</v>
      </c>
      <c r="D36" s="7"/>
      <c r="E36" s="7">
        <v>20433976.300000001</v>
      </c>
    </row>
    <row r="37" spans="1:5" ht="15">
      <c r="A37" s="6">
        <v>32</v>
      </c>
      <c r="B37" s="6" t="s">
        <v>182</v>
      </c>
      <c r="C37" s="7">
        <v>33859588.210000001</v>
      </c>
      <c r="D37" s="7"/>
      <c r="E37" s="7">
        <v>33859588.210000001</v>
      </c>
    </row>
    <row r="38" spans="1:5" ht="15">
      <c r="A38" s="6">
        <v>33</v>
      </c>
      <c r="B38" s="6" t="s">
        <v>183</v>
      </c>
      <c r="C38" s="7">
        <v>40093825.619999997</v>
      </c>
      <c r="D38" s="7"/>
      <c r="E38" s="7">
        <v>40093825.619999997</v>
      </c>
    </row>
    <row r="39" spans="1:5" ht="15">
      <c r="A39" s="6">
        <v>34</v>
      </c>
      <c r="B39" s="6" t="s">
        <v>184</v>
      </c>
      <c r="C39" s="7">
        <v>20396408.399999999</v>
      </c>
      <c r="D39" s="7"/>
      <c r="E39" s="7">
        <v>20396408.399999999</v>
      </c>
    </row>
    <row r="40" spans="1:5" ht="15">
      <c r="A40" s="6">
        <v>35</v>
      </c>
      <c r="B40" s="6" t="s">
        <v>185</v>
      </c>
      <c r="C40" s="7">
        <v>31188905.449999999</v>
      </c>
      <c r="D40" s="7"/>
      <c r="E40" s="7">
        <v>31188905.449999999</v>
      </c>
    </row>
    <row r="41" spans="1:5" ht="15">
      <c r="A41" s="6">
        <v>36</v>
      </c>
      <c r="B41" s="6" t="s">
        <v>186</v>
      </c>
      <c r="C41" s="7">
        <v>26305193.25</v>
      </c>
      <c r="D41" s="7"/>
      <c r="E41" s="7">
        <v>26305193.25</v>
      </c>
    </row>
    <row r="42" spans="1:5" ht="15">
      <c r="A42" s="6">
        <v>37</v>
      </c>
      <c r="B42" s="6" t="s">
        <v>187</v>
      </c>
      <c r="C42" s="7">
        <v>36842710.880000003</v>
      </c>
      <c r="D42" s="7"/>
      <c r="E42" s="7">
        <v>36842710.880000003</v>
      </c>
    </row>
    <row r="43" spans="1:5" ht="15">
      <c r="A43" s="6"/>
      <c r="B43" s="6" t="s">
        <v>188</v>
      </c>
      <c r="C43" s="7">
        <v>2165347282.0900002</v>
      </c>
      <c r="D43" s="7"/>
      <c r="E43" s="7">
        <v>2165347282.0900002</v>
      </c>
    </row>
    <row r="44" spans="1:5" ht="15">
      <c r="A44" s="6"/>
      <c r="B44" s="6" t="s">
        <v>189</v>
      </c>
      <c r="C44" s="7">
        <v>2903577117.9099998</v>
      </c>
      <c r="D44" s="7">
        <v>597655500</v>
      </c>
      <c r="E44" s="7">
        <v>3501232617.9099998</v>
      </c>
    </row>
    <row r="45" spans="1:5" ht="15">
      <c r="A45" s="6"/>
      <c r="B45" s="6" t="s">
        <v>190</v>
      </c>
      <c r="C45" s="7">
        <v>5068924400</v>
      </c>
      <c r="D45" s="7">
        <v>597655500</v>
      </c>
      <c r="E45" s="7">
        <v>5666579900</v>
      </c>
    </row>
    <row r="46" spans="1:5" ht="24.75" customHeight="1">
      <c r="A46" s="6" t="s">
        <v>191</v>
      </c>
      <c r="B46" s="6"/>
      <c r="C46" s="6"/>
      <c r="D46" s="6"/>
      <c r="E46" s="6"/>
    </row>
    <row r="47" spans="1:5" ht="15.75" thickBot="1">
      <c r="A47" s="33"/>
      <c r="B47" s="34"/>
      <c r="C47" s="35"/>
      <c r="D47" s="36"/>
      <c r="E47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B6"/>
    </sheetView>
  </sheetViews>
  <sheetFormatPr defaultRowHeight="12.75"/>
  <cols>
    <col min="2" max="2" width="19.7109375" customWidth="1"/>
    <col min="3" max="3" width="30.28515625" customWidth="1"/>
    <col min="4" max="4" width="21" customWidth="1"/>
    <col min="5" max="5" width="16.28515625" customWidth="1"/>
    <col min="6" max="6" width="24.42578125" customWidth="1"/>
  </cols>
  <sheetData>
    <row r="1" spans="1:9" ht="15">
      <c r="A1" s="6" t="s">
        <v>203</v>
      </c>
      <c r="B1" s="6"/>
      <c r="C1" s="6"/>
      <c r="D1" s="6"/>
      <c r="E1" s="6"/>
      <c r="F1" s="6"/>
      <c r="G1" s="6"/>
      <c r="H1" s="6"/>
      <c r="I1" s="6"/>
    </row>
    <row r="2" spans="1:9" ht="15">
      <c r="A2" s="6" t="s">
        <v>204</v>
      </c>
      <c r="B2" s="6"/>
      <c r="C2" s="6"/>
      <c r="D2" s="6"/>
      <c r="E2" s="6"/>
      <c r="F2" s="6"/>
      <c r="G2" s="6"/>
      <c r="H2" s="6"/>
      <c r="I2" s="6"/>
    </row>
    <row r="3" spans="1:9" ht="15">
      <c r="A3" s="54" t="s">
        <v>253</v>
      </c>
      <c r="B3" s="54" t="s">
        <v>254</v>
      </c>
      <c r="C3" s="54" t="s">
        <v>255</v>
      </c>
      <c r="D3" s="54" t="s">
        <v>256</v>
      </c>
      <c r="E3" s="54" t="s">
        <v>257</v>
      </c>
      <c r="F3" s="54" t="s">
        <v>258</v>
      </c>
      <c r="G3" s="6"/>
      <c r="H3" s="6"/>
      <c r="I3" s="6"/>
    </row>
    <row r="4" spans="1:9" ht="15">
      <c r="A4" s="54"/>
      <c r="B4" s="54"/>
      <c r="C4" s="54" t="s">
        <v>259</v>
      </c>
      <c r="D4" s="54" t="s">
        <v>259</v>
      </c>
      <c r="E4" s="54" t="s">
        <v>260</v>
      </c>
      <c r="F4" s="54" t="s">
        <v>259</v>
      </c>
      <c r="G4" s="6"/>
      <c r="H4" s="6"/>
      <c r="I4" s="6"/>
    </row>
    <row r="5" spans="1:9" ht="15">
      <c r="A5" s="6">
        <v>1</v>
      </c>
      <c r="B5" s="6" t="s">
        <v>211</v>
      </c>
      <c r="C5" s="6">
        <v>34180112.329999998</v>
      </c>
      <c r="D5" s="6"/>
      <c r="E5" s="6" t="s">
        <v>212</v>
      </c>
      <c r="F5" s="6">
        <v>34180112.329999998</v>
      </c>
      <c r="G5" s="6"/>
      <c r="H5" s="6"/>
      <c r="I5" s="6"/>
    </row>
    <row r="6" spans="1:9" ht="15">
      <c r="A6" s="6">
        <v>2</v>
      </c>
      <c r="B6" s="6" t="s">
        <v>213</v>
      </c>
      <c r="C6" s="6">
        <v>30556441.129999999</v>
      </c>
      <c r="D6" s="6"/>
      <c r="E6" s="6" t="s">
        <v>212</v>
      </c>
      <c r="F6" s="6">
        <v>30556441.129999999</v>
      </c>
      <c r="G6" s="6"/>
      <c r="H6" s="6"/>
      <c r="I6" s="6"/>
    </row>
    <row r="7" spans="1:9" ht="15">
      <c r="A7" s="6">
        <v>3</v>
      </c>
      <c r="B7" s="6" t="s">
        <v>214</v>
      </c>
      <c r="C7" s="6">
        <v>61841809.850000001</v>
      </c>
      <c r="D7" s="6"/>
      <c r="E7" s="6" t="s">
        <v>212</v>
      </c>
      <c r="F7" s="6">
        <v>61841809.850000001</v>
      </c>
      <c r="G7" s="6"/>
      <c r="H7" s="6"/>
      <c r="I7" s="6"/>
    </row>
    <row r="8" spans="1:9" ht="15">
      <c r="A8" s="6">
        <v>4</v>
      </c>
      <c r="B8" s="6" t="s">
        <v>215</v>
      </c>
      <c r="C8" s="6">
        <v>30323574.399999999</v>
      </c>
      <c r="D8" s="6"/>
      <c r="E8" s="6" t="s">
        <v>212</v>
      </c>
      <c r="F8" s="6">
        <v>30323574.399999999</v>
      </c>
      <c r="G8" s="6"/>
      <c r="H8" s="6"/>
      <c r="I8" s="6"/>
    </row>
    <row r="9" spans="1:9" ht="15">
      <c r="A9" s="6">
        <v>5</v>
      </c>
      <c r="B9" s="6" t="s">
        <v>216</v>
      </c>
      <c r="C9" s="6">
        <v>70582915.209999993</v>
      </c>
      <c r="D9" s="6"/>
      <c r="E9" s="6" t="s">
        <v>212</v>
      </c>
      <c r="F9" s="6">
        <v>70582915.209999993</v>
      </c>
      <c r="G9" s="6"/>
      <c r="H9" s="6"/>
      <c r="I9" s="6"/>
    </row>
    <row r="10" spans="1:9" ht="15">
      <c r="A10" s="6">
        <v>6</v>
      </c>
      <c r="B10" s="6" t="s">
        <v>217</v>
      </c>
      <c r="C10" s="6">
        <v>28662160.25</v>
      </c>
      <c r="D10" s="6"/>
      <c r="E10" s="6" t="s">
        <v>212</v>
      </c>
      <c r="F10" s="6">
        <v>28662160.25</v>
      </c>
      <c r="G10" s="6"/>
      <c r="H10" s="6"/>
      <c r="I10" s="6"/>
    </row>
    <row r="11" spans="1:9" ht="15">
      <c r="A11" s="6">
        <v>7</v>
      </c>
      <c r="B11" s="6" t="s">
        <v>218</v>
      </c>
      <c r="C11" s="6">
        <v>30722987.68</v>
      </c>
      <c r="D11" s="6"/>
      <c r="E11" s="6" t="s">
        <v>212</v>
      </c>
      <c r="F11" s="6">
        <v>30722987.68</v>
      </c>
      <c r="G11" s="6"/>
      <c r="H11" s="6"/>
      <c r="I11" s="6"/>
    </row>
    <row r="12" spans="1:9" ht="15">
      <c r="A12" s="6">
        <v>8</v>
      </c>
      <c r="B12" s="6" t="s">
        <v>219</v>
      </c>
      <c r="C12" s="6">
        <v>15585332.199999999</v>
      </c>
      <c r="D12" s="6"/>
      <c r="E12" s="6" t="s">
        <v>212</v>
      </c>
      <c r="F12" s="6">
        <v>15585332.199999999</v>
      </c>
      <c r="G12" s="6"/>
      <c r="H12" s="6"/>
      <c r="I12" s="6"/>
    </row>
    <row r="13" spans="1:9" ht="15">
      <c r="A13" s="6">
        <v>9</v>
      </c>
      <c r="B13" s="6" t="s">
        <v>220</v>
      </c>
      <c r="C13" s="6">
        <v>121966922.51000001</v>
      </c>
      <c r="D13" s="6"/>
      <c r="E13" s="6" t="s">
        <v>212</v>
      </c>
      <c r="F13" s="6">
        <v>121966922.51000001</v>
      </c>
      <c r="G13" s="6"/>
      <c r="H13" s="6"/>
      <c r="I13" s="6"/>
    </row>
    <row r="14" spans="1:9" ht="15">
      <c r="A14" s="6">
        <v>10</v>
      </c>
      <c r="B14" s="6" t="s">
        <v>221</v>
      </c>
      <c r="C14" s="6">
        <v>19665800.309999999</v>
      </c>
      <c r="D14" s="6"/>
      <c r="E14" s="6" t="s">
        <v>212</v>
      </c>
      <c r="F14" s="6">
        <v>19665800.309999999</v>
      </c>
      <c r="G14" s="6"/>
      <c r="H14" s="6"/>
      <c r="I14" s="6"/>
    </row>
    <row r="15" spans="1:9" ht="15">
      <c r="A15" s="6">
        <v>11</v>
      </c>
      <c r="B15" s="6" t="s">
        <v>222</v>
      </c>
      <c r="C15" s="6">
        <v>43314886.43</v>
      </c>
      <c r="D15" s="6"/>
      <c r="E15" s="6" t="s">
        <v>212</v>
      </c>
      <c r="F15" s="6">
        <v>43314886.43</v>
      </c>
      <c r="G15" s="6"/>
      <c r="H15" s="6"/>
      <c r="I15" s="6"/>
    </row>
    <row r="16" spans="1:9" ht="15">
      <c r="A16" s="6">
        <v>12</v>
      </c>
      <c r="B16" s="6" t="s">
        <v>223</v>
      </c>
      <c r="C16" s="6">
        <v>44292718.140000001</v>
      </c>
      <c r="D16" s="6"/>
      <c r="E16" s="6" t="s">
        <v>212</v>
      </c>
      <c r="F16" s="6">
        <v>44292718.140000001</v>
      </c>
      <c r="G16" s="6"/>
      <c r="H16" s="6"/>
      <c r="I16" s="6"/>
    </row>
    <row r="17" spans="1:9" ht="15">
      <c r="A17" s="6">
        <v>13</v>
      </c>
      <c r="B17" s="6" t="s">
        <v>224</v>
      </c>
      <c r="C17" s="6">
        <v>37237967.18</v>
      </c>
      <c r="D17" s="6"/>
      <c r="E17" s="6" t="s">
        <v>212</v>
      </c>
      <c r="F17" s="6">
        <v>37237967.18</v>
      </c>
      <c r="G17" s="6"/>
      <c r="H17" s="6"/>
      <c r="I17" s="6"/>
    </row>
    <row r="18" spans="1:9" ht="15">
      <c r="A18" s="6">
        <v>14</v>
      </c>
      <c r="B18" s="6" t="s">
        <v>225</v>
      </c>
      <c r="C18" s="6">
        <v>53166642.890000001</v>
      </c>
      <c r="D18" s="6"/>
      <c r="E18" s="6" t="s">
        <v>212</v>
      </c>
      <c r="F18" s="6">
        <v>53166642.890000001</v>
      </c>
      <c r="G18" s="6"/>
      <c r="H18" s="6"/>
      <c r="I18" s="6"/>
    </row>
    <row r="19" spans="1:9" ht="15">
      <c r="A19" s="6">
        <v>15</v>
      </c>
      <c r="B19" s="6" t="s">
        <v>226</v>
      </c>
      <c r="C19" s="6">
        <v>33652015.789999999</v>
      </c>
      <c r="D19" s="6"/>
      <c r="E19" s="6" t="s">
        <v>212</v>
      </c>
      <c r="F19" s="6">
        <v>33652015.789999999</v>
      </c>
      <c r="G19" s="6"/>
      <c r="H19" s="6"/>
      <c r="I19" s="6"/>
    </row>
    <row r="20" spans="1:9" ht="15">
      <c r="A20" s="6">
        <v>16</v>
      </c>
      <c r="B20" s="6" t="s">
        <v>227</v>
      </c>
      <c r="C20" s="6">
        <v>52712924.490000002</v>
      </c>
      <c r="D20" s="6"/>
      <c r="E20" s="6" t="s">
        <v>212</v>
      </c>
      <c r="F20" s="6">
        <v>52712924.490000002</v>
      </c>
      <c r="G20" s="6"/>
      <c r="H20" s="6"/>
      <c r="I20" s="6"/>
    </row>
    <row r="21" spans="1:9" ht="15">
      <c r="A21" s="6">
        <v>17</v>
      </c>
      <c r="B21" s="6" t="s">
        <v>228</v>
      </c>
      <c r="C21" s="6">
        <v>35846252.030000001</v>
      </c>
      <c r="D21" s="6"/>
      <c r="E21" s="6" t="s">
        <v>212</v>
      </c>
      <c r="F21" s="6">
        <v>35846252.030000001</v>
      </c>
      <c r="G21" s="6"/>
      <c r="H21" s="6"/>
      <c r="I21" s="6"/>
    </row>
    <row r="22" spans="1:9" ht="15">
      <c r="A22" s="6">
        <v>18</v>
      </c>
      <c r="B22" s="6" t="s">
        <v>229</v>
      </c>
      <c r="C22" s="6">
        <v>241309864.16999999</v>
      </c>
      <c r="D22" s="6"/>
      <c r="E22" s="6" t="s">
        <v>212</v>
      </c>
      <c r="F22" s="6">
        <v>241309864.16999999</v>
      </c>
      <c r="G22" s="6"/>
      <c r="H22" s="6"/>
      <c r="I22" s="6"/>
    </row>
    <row r="23" spans="1:9" ht="15">
      <c r="A23" s="6">
        <v>19</v>
      </c>
      <c r="B23" s="6" t="s">
        <v>230</v>
      </c>
      <c r="C23" s="6">
        <v>63897444.170000002</v>
      </c>
      <c r="D23" s="6"/>
      <c r="E23" s="6" t="s">
        <v>212</v>
      </c>
      <c r="F23" s="6">
        <v>63897444.170000002</v>
      </c>
      <c r="G23" s="6"/>
      <c r="H23" s="6"/>
      <c r="I23" s="6"/>
    </row>
    <row r="24" spans="1:9" ht="15">
      <c r="A24" s="6">
        <v>20</v>
      </c>
      <c r="B24" s="6" t="s">
        <v>231</v>
      </c>
      <c r="C24" s="6">
        <v>73725662.920000002</v>
      </c>
      <c r="D24" s="6"/>
      <c r="E24" s="6" t="s">
        <v>212</v>
      </c>
      <c r="F24" s="6">
        <v>73725662.920000002</v>
      </c>
      <c r="G24" s="6"/>
      <c r="H24" s="6"/>
      <c r="I24" s="6"/>
    </row>
    <row r="25" spans="1:9" ht="15">
      <c r="A25" s="6">
        <v>21</v>
      </c>
      <c r="B25" s="6" t="s">
        <v>232</v>
      </c>
      <c r="C25" s="6">
        <v>46855525.420000002</v>
      </c>
      <c r="D25" s="6"/>
      <c r="E25" s="6" t="s">
        <v>212</v>
      </c>
      <c r="F25" s="6">
        <v>46855525.420000002</v>
      </c>
      <c r="G25" s="6"/>
      <c r="H25" s="6"/>
      <c r="I25" s="6"/>
    </row>
    <row r="26" spans="1:9" ht="15">
      <c r="A26" s="6">
        <v>22</v>
      </c>
      <c r="B26" s="6" t="s">
        <v>233</v>
      </c>
      <c r="C26" s="6">
        <v>33960974.289999999</v>
      </c>
      <c r="D26" s="6"/>
      <c r="E26" s="6" t="s">
        <v>212</v>
      </c>
      <c r="F26" s="6">
        <v>33960974.289999999</v>
      </c>
      <c r="G26" s="6"/>
      <c r="H26" s="6"/>
      <c r="I26" s="6"/>
    </row>
    <row r="27" spans="1:9" ht="15">
      <c r="A27" s="6">
        <v>23</v>
      </c>
      <c r="B27" s="6" t="s">
        <v>234</v>
      </c>
      <c r="C27" s="6">
        <v>45871785.310000002</v>
      </c>
      <c r="D27" s="6"/>
      <c r="E27" s="6" t="s">
        <v>212</v>
      </c>
      <c r="F27" s="6">
        <v>45871785.310000002</v>
      </c>
      <c r="G27" s="6"/>
      <c r="H27" s="6"/>
      <c r="I27" s="6"/>
    </row>
    <row r="28" spans="1:9" ht="15">
      <c r="A28" s="6">
        <v>24</v>
      </c>
      <c r="B28" s="6" t="s">
        <v>235</v>
      </c>
      <c r="C28" s="6">
        <v>879131927.80999994</v>
      </c>
      <c r="D28" s="6">
        <v>59003590</v>
      </c>
      <c r="E28" s="6" t="s">
        <v>212</v>
      </c>
      <c r="F28" s="6">
        <v>938135517.80999994</v>
      </c>
      <c r="G28" s="6"/>
      <c r="H28" s="6"/>
      <c r="I28" s="6"/>
    </row>
    <row r="29" spans="1:9" ht="15">
      <c r="A29" s="6">
        <v>25</v>
      </c>
      <c r="B29" s="6" t="s">
        <v>236</v>
      </c>
      <c r="C29" s="6">
        <v>47648079.920000002</v>
      </c>
      <c r="D29" s="6"/>
      <c r="E29" s="6" t="s">
        <v>212</v>
      </c>
      <c r="F29" s="6">
        <v>47648079.920000002</v>
      </c>
      <c r="G29" s="6"/>
      <c r="H29" s="6"/>
      <c r="I29" s="6"/>
    </row>
    <row r="30" spans="1:9" ht="15">
      <c r="A30" s="6">
        <v>26</v>
      </c>
      <c r="B30" s="6" t="s">
        <v>237</v>
      </c>
      <c r="C30" s="6">
        <v>31750342.66</v>
      </c>
      <c r="D30" s="6"/>
      <c r="E30" s="6" t="s">
        <v>212</v>
      </c>
      <c r="F30" s="6">
        <v>31750342.66</v>
      </c>
      <c r="G30" s="6"/>
      <c r="H30" s="6"/>
      <c r="I30" s="6"/>
    </row>
    <row r="31" spans="1:9" ht="15">
      <c r="A31" s="6">
        <v>27</v>
      </c>
      <c r="B31" s="6" t="s">
        <v>238</v>
      </c>
      <c r="C31" s="6">
        <v>116802098.95</v>
      </c>
      <c r="D31" s="6"/>
      <c r="E31" s="6" t="s">
        <v>212</v>
      </c>
      <c r="F31" s="6">
        <v>116802098.95</v>
      </c>
      <c r="G31" s="6"/>
      <c r="H31" s="6"/>
      <c r="I31" s="6"/>
    </row>
    <row r="32" spans="1:9" ht="15">
      <c r="A32" s="6">
        <v>28</v>
      </c>
      <c r="B32" s="6" t="s">
        <v>239</v>
      </c>
      <c r="C32" s="6">
        <v>52134726.590000004</v>
      </c>
      <c r="D32" s="6"/>
      <c r="E32" s="6" t="s">
        <v>212</v>
      </c>
      <c r="F32" s="6">
        <v>52134726.590000004</v>
      </c>
      <c r="G32" s="6"/>
      <c r="H32" s="6"/>
      <c r="I32" s="6"/>
    </row>
    <row r="33" spans="1:9" ht="15">
      <c r="A33" s="6">
        <v>29</v>
      </c>
      <c r="B33" s="6" t="s">
        <v>240</v>
      </c>
      <c r="C33" s="6">
        <v>61838048.100000001</v>
      </c>
      <c r="D33" s="6"/>
      <c r="E33" s="6" t="s">
        <v>212</v>
      </c>
      <c r="F33" s="6">
        <v>61838048.100000001</v>
      </c>
      <c r="G33" s="6"/>
      <c r="H33" s="6"/>
      <c r="I33" s="6"/>
    </row>
    <row r="34" spans="1:9" ht="15">
      <c r="A34" s="6">
        <v>30</v>
      </c>
      <c r="B34" s="6" t="s">
        <v>241</v>
      </c>
      <c r="C34" s="6">
        <v>80201551.159999996</v>
      </c>
      <c r="D34" s="6"/>
      <c r="E34" s="6" t="s">
        <v>212</v>
      </c>
      <c r="F34" s="6">
        <v>80201551.159999996</v>
      </c>
      <c r="G34" s="6"/>
      <c r="H34" s="6"/>
      <c r="I34" s="6"/>
    </row>
    <row r="35" spans="1:9" ht="15">
      <c r="A35" s="6">
        <v>31</v>
      </c>
      <c r="B35" s="6" t="s">
        <v>242</v>
      </c>
      <c r="C35" s="6">
        <v>22674216.600000001</v>
      </c>
      <c r="D35" s="6"/>
      <c r="E35" s="6" t="s">
        <v>212</v>
      </c>
      <c r="F35" s="6">
        <v>22674216.600000001</v>
      </c>
      <c r="G35" s="6"/>
      <c r="H35" s="6"/>
      <c r="I35" s="6"/>
    </row>
    <row r="36" spans="1:9" ht="15">
      <c r="A36" s="6">
        <v>32</v>
      </c>
      <c r="B36" s="6" t="s">
        <v>243</v>
      </c>
      <c r="C36" s="6">
        <v>42690633.600000001</v>
      </c>
      <c r="D36" s="6"/>
      <c r="E36" s="6" t="s">
        <v>212</v>
      </c>
      <c r="F36" s="6">
        <v>42690633.600000001</v>
      </c>
      <c r="G36" s="6"/>
      <c r="H36" s="6"/>
      <c r="I36" s="6"/>
    </row>
    <row r="37" spans="1:9" ht="15">
      <c r="A37" s="6">
        <v>33</v>
      </c>
      <c r="B37" s="6" t="s">
        <v>244</v>
      </c>
      <c r="C37" s="6">
        <v>44111989.859999999</v>
      </c>
      <c r="D37" s="6"/>
      <c r="E37" s="6" t="s">
        <v>212</v>
      </c>
      <c r="F37" s="6">
        <v>44111989.859999999</v>
      </c>
      <c r="G37" s="6"/>
      <c r="H37" s="6"/>
      <c r="I37" s="6"/>
    </row>
    <row r="38" spans="1:9" ht="15">
      <c r="A38" s="6">
        <v>34</v>
      </c>
      <c r="B38" s="6" t="s">
        <v>245</v>
      </c>
      <c r="C38" s="6">
        <v>23554326.969999999</v>
      </c>
      <c r="D38" s="6"/>
      <c r="E38" s="6" t="s">
        <v>212</v>
      </c>
      <c r="F38" s="6">
        <v>23554326.969999999</v>
      </c>
      <c r="G38" s="6"/>
      <c r="H38" s="6"/>
      <c r="I38" s="6"/>
    </row>
    <row r="39" spans="1:9" ht="15">
      <c r="A39" s="6">
        <v>35</v>
      </c>
      <c r="B39" s="6" t="s">
        <v>246</v>
      </c>
      <c r="C39" s="6">
        <v>33033729.59</v>
      </c>
      <c r="D39" s="6"/>
      <c r="E39" s="6" t="s">
        <v>212</v>
      </c>
      <c r="F39" s="6">
        <v>33033729.59</v>
      </c>
      <c r="G39" s="6"/>
      <c r="H39" s="6"/>
      <c r="I39" s="6"/>
    </row>
    <row r="40" spans="1:9" ht="15">
      <c r="A40" s="6">
        <v>36</v>
      </c>
      <c r="B40" s="6" t="s">
        <v>247</v>
      </c>
      <c r="C40" s="6">
        <v>32292716.690000001</v>
      </c>
      <c r="D40" s="6"/>
      <c r="E40" s="6" t="s">
        <v>212</v>
      </c>
      <c r="F40" s="6">
        <v>32292716.690000001</v>
      </c>
      <c r="G40" s="6"/>
      <c r="H40" s="6"/>
      <c r="I40" s="6"/>
    </row>
    <row r="41" spans="1:9" ht="15">
      <c r="A41" s="6">
        <v>37</v>
      </c>
      <c r="B41" s="6" t="s">
        <v>248</v>
      </c>
      <c r="C41" s="6">
        <v>39218574.390000001</v>
      </c>
      <c r="D41" s="6"/>
      <c r="E41" s="6" t="s">
        <v>212</v>
      </c>
      <c r="F41" s="6">
        <v>39218574.390000001</v>
      </c>
      <c r="G41" s="6"/>
      <c r="H41" s="6"/>
      <c r="I41" s="6"/>
    </row>
    <row r="42" spans="1:9" ht="15">
      <c r="A42" s="6"/>
      <c r="B42" s="6" t="s">
        <v>249</v>
      </c>
      <c r="C42" s="6">
        <v>2757015681.9899998</v>
      </c>
      <c r="D42" s="6">
        <v>59003590</v>
      </c>
      <c r="E42" s="6" t="s">
        <v>250</v>
      </c>
      <c r="F42" s="6">
        <v>2816019271.9899998</v>
      </c>
      <c r="G42" s="6"/>
      <c r="H42" s="6"/>
      <c r="I42" s="6"/>
    </row>
    <row r="43" spans="1:9" ht="15">
      <c r="A43" s="6"/>
      <c r="B43" s="6" t="s">
        <v>251</v>
      </c>
      <c r="C43" s="6">
        <v>3518190578.3099999</v>
      </c>
      <c r="D43" s="6"/>
      <c r="E43" s="6">
        <v>2487606299.5999999</v>
      </c>
      <c r="F43" s="6">
        <v>6005796877.9099998</v>
      </c>
      <c r="G43" s="6"/>
      <c r="H43" s="6"/>
      <c r="I43" s="6"/>
    </row>
    <row r="44" spans="1:9" ht="15">
      <c r="A44" s="6"/>
      <c r="B44" s="6" t="s">
        <v>252</v>
      </c>
      <c r="C44" s="6">
        <v>6275206260.3000002</v>
      </c>
      <c r="D44" s="6">
        <v>59003590</v>
      </c>
      <c r="E44" s="6">
        <v>2487606299.5999999</v>
      </c>
      <c r="F44" s="6">
        <v>8821816149.8999996</v>
      </c>
      <c r="G44" s="6"/>
      <c r="H44" s="6"/>
      <c r="I44" s="6"/>
    </row>
    <row r="45" spans="1:9" ht="15">
      <c r="A45" s="6"/>
      <c r="B45" s="6"/>
      <c r="C45" s="6"/>
      <c r="D45" s="6"/>
      <c r="E45" s="6"/>
      <c r="F45" s="6"/>
      <c r="G45" s="6"/>
      <c r="H45" s="6"/>
      <c r="I45" s="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13" sqref="C13"/>
    </sheetView>
  </sheetViews>
  <sheetFormatPr defaultRowHeight="12.75"/>
  <cols>
    <col min="2" max="2" width="21.85546875" customWidth="1"/>
    <col min="3" max="3" width="25.140625" customWidth="1"/>
    <col min="4" max="4" width="22.42578125" customWidth="1"/>
    <col min="5" max="5" width="22.5703125" customWidth="1"/>
    <col min="6" max="6" width="20.140625" customWidth="1"/>
  </cols>
  <sheetData>
    <row r="1" spans="1:6">
      <c r="A1" t="s">
        <v>201</v>
      </c>
    </row>
    <row r="2" spans="1:6">
      <c r="A2" t="s">
        <v>202</v>
      </c>
    </row>
    <row r="5" spans="1:6" ht="15">
      <c r="A5" s="6" t="s">
        <v>145</v>
      </c>
      <c r="B5" s="6" t="s">
        <v>146</v>
      </c>
      <c r="C5" s="6" t="s">
        <v>197</v>
      </c>
      <c r="D5" s="6" t="s">
        <v>198</v>
      </c>
      <c r="E5" s="6" t="s">
        <v>199</v>
      </c>
      <c r="F5" s="6" t="s">
        <v>200</v>
      </c>
    </row>
    <row r="6" spans="1:6" ht="15">
      <c r="A6" s="6">
        <v>1</v>
      </c>
      <c r="B6" s="6" t="s">
        <v>151</v>
      </c>
      <c r="C6" s="6">
        <v>33791420.920000002</v>
      </c>
      <c r="D6" s="6" t="s">
        <v>8</v>
      </c>
      <c r="E6" s="6" t="s">
        <v>8</v>
      </c>
      <c r="F6" s="6">
        <v>33791420.920000002</v>
      </c>
    </row>
    <row r="7" spans="1:6" ht="15">
      <c r="A7" s="6">
        <v>2</v>
      </c>
      <c r="B7" s="6" t="s">
        <v>152</v>
      </c>
      <c r="C7" s="6">
        <v>40275205.57</v>
      </c>
      <c r="D7" s="6">
        <v>6500000</v>
      </c>
      <c r="E7" s="6" t="s">
        <v>8</v>
      </c>
      <c r="F7" s="6">
        <v>46775205.57</v>
      </c>
    </row>
    <row r="8" spans="1:6" ht="15">
      <c r="A8" s="6">
        <v>3</v>
      </c>
      <c r="B8" s="6" t="s">
        <v>153</v>
      </c>
      <c r="C8" s="6">
        <v>58886640.859999999</v>
      </c>
      <c r="D8" s="6" t="s">
        <v>8</v>
      </c>
      <c r="E8" s="6" t="s">
        <v>8</v>
      </c>
      <c r="F8" s="6">
        <v>58886640.859999999</v>
      </c>
    </row>
    <row r="9" spans="1:6" ht="15">
      <c r="A9" s="6">
        <v>4</v>
      </c>
      <c r="B9" s="6" t="s">
        <v>154</v>
      </c>
      <c r="C9" s="6">
        <v>45154626.039999999</v>
      </c>
      <c r="D9" s="6" t="s">
        <v>8</v>
      </c>
      <c r="E9" s="6" t="s">
        <v>8</v>
      </c>
      <c r="F9" s="6">
        <v>45154626.039999999</v>
      </c>
    </row>
    <row r="10" spans="1:6" ht="15">
      <c r="A10" s="6">
        <v>5</v>
      </c>
      <c r="B10" s="6" t="s">
        <v>155</v>
      </c>
      <c r="C10" s="6">
        <v>87572428.680000007</v>
      </c>
      <c r="D10" s="6" t="s">
        <v>8</v>
      </c>
      <c r="E10" s="6" t="s">
        <v>8</v>
      </c>
      <c r="F10" s="6">
        <v>87572428.680000007</v>
      </c>
    </row>
    <row r="11" spans="1:6" ht="15">
      <c r="A11" s="6">
        <v>6</v>
      </c>
      <c r="B11" s="6" t="s">
        <v>156</v>
      </c>
      <c r="C11" s="6">
        <v>34832195.130000003</v>
      </c>
      <c r="D11" s="6" t="s">
        <v>8</v>
      </c>
      <c r="E11" s="6" t="s">
        <v>8</v>
      </c>
      <c r="F11" s="6">
        <v>34832195.130000003</v>
      </c>
    </row>
    <row r="12" spans="1:6" ht="15">
      <c r="A12" s="6">
        <v>7</v>
      </c>
      <c r="B12" s="6" t="s">
        <v>157</v>
      </c>
      <c r="C12" s="6">
        <v>33074189.469999999</v>
      </c>
      <c r="D12" s="6" t="s">
        <v>8</v>
      </c>
      <c r="E12" s="6" t="s">
        <v>8</v>
      </c>
      <c r="F12" s="6">
        <v>33074189.469999999</v>
      </c>
    </row>
    <row r="13" spans="1:6" ht="15">
      <c r="A13" s="6">
        <v>8</v>
      </c>
      <c r="B13" s="6" t="s">
        <v>158</v>
      </c>
      <c r="C13" s="6">
        <v>23067549.16</v>
      </c>
      <c r="D13" s="6" t="s">
        <v>8</v>
      </c>
      <c r="E13" s="6" t="s">
        <v>8</v>
      </c>
      <c r="F13" s="6">
        <v>23067549.16</v>
      </c>
    </row>
    <row r="14" spans="1:6" ht="15">
      <c r="A14" s="6">
        <v>9</v>
      </c>
      <c r="B14" s="6" t="s">
        <v>159</v>
      </c>
      <c r="C14" s="6">
        <v>131469661.94</v>
      </c>
      <c r="D14" s="6">
        <v>10000000</v>
      </c>
      <c r="E14" s="6" t="s">
        <v>8</v>
      </c>
      <c r="F14" s="6">
        <v>141469661.94</v>
      </c>
    </row>
    <row r="15" spans="1:6" ht="15">
      <c r="A15" s="6">
        <v>10</v>
      </c>
      <c r="B15" s="6" t="s">
        <v>160</v>
      </c>
      <c r="C15" s="6">
        <v>24233639.670000002</v>
      </c>
      <c r="D15" s="6" t="s">
        <v>8</v>
      </c>
      <c r="E15" s="6" t="s">
        <v>8</v>
      </c>
      <c r="F15" s="6">
        <v>24233639.670000002</v>
      </c>
    </row>
    <row r="16" spans="1:6" ht="15">
      <c r="A16" s="6">
        <v>11</v>
      </c>
      <c r="B16" s="6" t="s">
        <v>161</v>
      </c>
      <c r="C16" s="6">
        <v>45410518.380000003</v>
      </c>
      <c r="D16" s="6" t="s">
        <v>8</v>
      </c>
      <c r="E16" s="6" t="s">
        <v>8</v>
      </c>
      <c r="F16" s="6">
        <v>45410518.380000003</v>
      </c>
    </row>
    <row r="17" spans="1:6" ht="15">
      <c r="A17" s="6">
        <v>12</v>
      </c>
      <c r="B17" s="6" t="s">
        <v>162</v>
      </c>
      <c r="C17" s="6">
        <v>123128295.53</v>
      </c>
      <c r="D17" s="6" t="s">
        <v>8</v>
      </c>
      <c r="E17" s="6" t="s">
        <v>8</v>
      </c>
      <c r="F17" s="6">
        <v>123128295.53</v>
      </c>
    </row>
    <row r="18" spans="1:6" ht="15">
      <c r="A18" s="6">
        <v>13</v>
      </c>
      <c r="B18" s="6" t="s">
        <v>163</v>
      </c>
      <c r="C18" s="6">
        <v>46452932.149999999</v>
      </c>
      <c r="D18" s="6" t="s">
        <v>8</v>
      </c>
      <c r="E18" s="6" t="s">
        <v>8</v>
      </c>
      <c r="F18" s="6">
        <v>46452932.149999999</v>
      </c>
    </row>
    <row r="19" spans="1:6" ht="15">
      <c r="A19" s="6">
        <v>14</v>
      </c>
      <c r="B19" s="6" t="s">
        <v>164</v>
      </c>
      <c r="C19" s="6">
        <v>62428599.359999999</v>
      </c>
      <c r="D19" s="6">
        <v>6500000</v>
      </c>
      <c r="E19" s="6" t="s">
        <v>8</v>
      </c>
      <c r="F19" s="6">
        <v>68928599.359999999</v>
      </c>
    </row>
    <row r="20" spans="1:6" ht="15">
      <c r="A20" s="6">
        <v>15</v>
      </c>
      <c r="B20" s="6" t="s">
        <v>165</v>
      </c>
      <c r="C20" s="6">
        <v>39545598.759999998</v>
      </c>
      <c r="D20" s="6" t="s">
        <v>8</v>
      </c>
      <c r="E20" s="6" t="s">
        <v>8</v>
      </c>
      <c r="F20" s="6">
        <v>39545598.759999998</v>
      </c>
    </row>
    <row r="21" spans="1:6" ht="15">
      <c r="A21" s="6">
        <v>16</v>
      </c>
      <c r="B21" s="6" t="s">
        <v>166</v>
      </c>
      <c r="C21" s="6">
        <v>52949585.740000002</v>
      </c>
      <c r="D21" s="6" t="s">
        <v>8</v>
      </c>
      <c r="E21" s="6" t="s">
        <v>8</v>
      </c>
      <c r="F21" s="6">
        <v>52949585.740000002</v>
      </c>
    </row>
    <row r="22" spans="1:6" ht="15">
      <c r="A22" s="6">
        <v>17</v>
      </c>
      <c r="B22" s="6" t="s">
        <v>167</v>
      </c>
      <c r="C22" s="6">
        <v>35717805.700000003</v>
      </c>
      <c r="D22" s="6" t="s">
        <v>8</v>
      </c>
      <c r="E22" s="6" t="s">
        <v>8</v>
      </c>
      <c r="F22" s="6">
        <v>35717805.700000003</v>
      </c>
    </row>
    <row r="23" spans="1:6" ht="15">
      <c r="A23" s="6">
        <v>18</v>
      </c>
      <c r="B23" s="6" t="s">
        <v>168</v>
      </c>
      <c r="C23" s="6">
        <v>234416052.15000001</v>
      </c>
      <c r="D23" s="6" t="s">
        <v>8</v>
      </c>
      <c r="E23" s="6" t="s">
        <v>8</v>
      </c>
      <c r="F23" s="6">
        <v>234416052.15000001</v>
      </c>
    </row>
    <row r="24" spans="1:6" ht="15">
      <c r="A24" s="6">
        <v>19</v>
      </c>
      <c r="B24" s="6" t="s">
        <v>169</v>
      </c>
      <c r="C24" s="6">
        <v>59796931.030000001</v>
      </c>
      <c r="D24" s="6" t="s">
        <v>8</v>
      </c>
      <c r="E24" s="6" t="s">
        <v>8</v>
      </c>
      <c r="F24" s="6">
        <v>59796931.030000001</v>
      </c>
    </row>
    <row r="25" spans="1:6" ht="15">
      <c r="A25" s="6">
        <v>20</v>
      </c>
      <c r="B25" s="6" t="s">
        <v>170</v>
      </c>
      <c r="C25" s="6">
        <v>78925362.409999996</v>
      </c>
      <c r="D25" s="6" t="s">
        <v>8</v>
      </c>
      <c r="E25" s="6" t="s">
        <v>8</v>
      </c>
      <c r="F25" s="6">
        <v>78925362.409999996</v>
      </c>
    </row>
    <row r="26" spans="1:6" ht="15">
      <c r="A26" s="6">
        <v>21</v>
      </c>
      <c r="B26" s="6" t="s">
        <v>171</v>
      </c>
      <c r="C26" s="6">
        <v>43786053.640000001</v>
      </c>
      <c r="D26" s="6" t="s">
        <v>8</v>
      </c>
      <c r="E26" s="6" t="s">
        <v>8</v>
      </c>
      <c r="F26" s="6">
        <v>43786053.640000001</v>
      </c>
    </row>
    <row r="27" spans="1:6" ht="15">
      <c r="A27" s="6">
        <v>22</v>
      </c>
      <c r="B27" s="6" t="s">
        <v>172</v>
      </c>
      <c r="C27" s="6">
        <v>35787836.350000001</v>
      </c>
      <c r="D27" s="6" t="s">
        <v>8</v>
      </c>
      <c r="E27" s="6" t="s">
        <v>8</v>
      </c>
      <c r="F27" s="6">
        <v>35787836.350000001</v>
      </c>
    </row>
    <row r="28" spans="1:6" ht="15">
      <c r="A28" s="6">
        <v>23</v>
      </c>
      <c r="B28" s="6" t="s">
        <v>173</v>
      </c>
      <c r="C28" s="6">
        <v>52722198.82</v>
      </c>
      <c r="D28" s="6" t="s">
        <v>8</v>
      </c>
      <c r="E28" s="6" t="s">
        <v>8</v>
      </c>
      <c r="F28" s="6">
        <v>52722198.82</v>
      </c>
    </row>
    <row r="29" spans="1:6" ht="15">
      <c r="A29" s="6">
        <v>24</v>
      </c>
      <c r="B29" s="6" t="s">
        <v>174</v>
      </c>
      <c r="C29" s="6">
        <v>1087209248.6500001</v>
      </c>
      <c r="D29" s="6">
        <v>82503600</v>
      </c>
      <c r="E29" s="6" t="s">
        <v>8</v>
      </c>
      <c r="F29" s="6">
        <v>1169712848.6500001</v>
      </c>
    </row>
    <row r="30" spans="1:6" ht="15">
      <c r="A30" s="6">
        <v>25</v>
      </c>
      <c r="B30" s="6" t="s">
        <v>175</v>
      </c>
      <c r="C30" s="6">
        <v>49942696.579999998</v>
      </c>
      <c r="D30" s="6" t="s">
        <v>8</v>
      </c>
      <c r="E30" s="6" t="s">
        <v>8</v>
      </c>
      <c r="F30" s="6">
        <v>49942696.579999998</v>
      </c>
    </row>
    <row r="31" spans="1:6" ht="15">
      <c r="A31" s="6">
        <v>26</v>
      </c>
      <c r="B31" s="6" t="s">
        <v>176</v>
      </c>
      <c r="C31" s="6">
        <v>38250438.25</v>
      </c>
      <c r="D31" s="6">
        <v>6500000</v>
      </c>
      <c r="E31" s="6" t="s">
        <v>8</v>
      </c>
      <c r="F31" s="6">
        <v>44750438.25</v>
      </c>
    </row>
    <row r="32" spans="1:6" ht="15">
      <c r="A32" s="6">
        <v>27</v>
      </c>
      <c r="B32" s="6" t="s">
        <v>177</v>
      </c>
      <c r="C32" s="6">
        <v>109154553.08</v>
      </c>
      <c r="D32" s="6" t="s">
        <v>8</v>
      </c>
      <c r="E32" s="6" t="s">
        <v>8</v>
      </c>
      <c r="F32" s="6">
        <v>109154553.08</v>
      </c>
    </row>
    <row r="33" spans="1:6" ht="15">
      <c r="A33" s="6">
        <v>28</v>
      </c>
      <c r="B33" s="6" t="s">
        <v>178</v>
      </c>
      <c r="C33" s="6">
        <v>52688524.399999999</v>
      </c>
      <c r="D33" s="6" t="s">
        <v>8</v>
      </c>
      <c r="E33" s="6" t="s">
        <v>8</v>
      </c>
      <c r="F33" s="6">
        <v>52688524.399999999</v>
      </c>
    </row>
    <row r="34" spans="1:6" ht="15">
      <c r="A34" s="6">
        <v>29</v>
      </c>
      <c r="B34" s="6" t="s">
        <v>179</v>
      </c>
      <c r="C34" s="6">
        <v>67103294.390000001</v>
      </c>
      <c r="D34" s="6">
        <v>6950000</v>
      </c>
      <c r="E34" s="6" t="s">
        <v>8</v>
      </c>
      <c r="F34" s="6">
        <v>74053294.390000001</v>
      </c>
    </row>
    <row r="35" spans="1:6" ht="15">
      <c r="A35" s="6">
        <v>30</v>
      </c>
      <c r="B35" s="6" t="s">
        <v>180</v>
      </c>
      <c r="C35" s="6">
        <v>72350590.319999993</v>
      </c>
      <c r="D35" s="6" t="s">
        <v>8</v>
      </c>
      <c r="E35" s="6" t="s">
        <v>8</v>
      </c>
      <c r="F35" s="6">
        <v>72350590.319999993</v>
      </c>
    </row>
    <row r="36" spans="1:6" ht="15">
      <c r="A36" s="6">
        <v>31</v>
      </c>
      <c r="B36" s="6" t="s">
        <v>181</v>
      </c>
      <c r="C36" s="6">
        <v>30947579.75</v>
      </c>
      <c r="D36" s="6" t="s">
        <v>8</v>
      </c>
      <c r="E36" s="6" t="s">
        <v>8</v>
      </c>
      <c r="F36" s="6">
        <v>30947579.75</v>
      </c>
    </row>
    <row r="37" spans="1:6" ht="15">
      <c r="A37" s="6">
        <v>32</v>
      </c>
      <c r="B37" s="6" t="s">
        <v>182</v>
      </c>
      <c r="C37" s="6">
        <v>44725095.710000001</v>
      </c>
      <c r="D37" s="6" t="s">
        <v>8</v>
      </c>
      <c r="E37" s="6" t="s">
        <v>8</v>
      </c>
      <c r="F37" s="6">
        <v>44725095.710000001</v>
      </c>
    </row>
    <row r="38" spans="1:6" ht="15">
      <c r="A38" s="6">
        <v>33</v>
      </c>
      <c r="B38" s="6" t="s">
        <v>183</v>
      </c>
      <c r="C38" s="6">
        <v>44864819.460000001</v>
      </c>
      <c r="D38" s="6" t="s">
        <v>8</v>
      </c>
      <c r="E38" s="6" t="s">
        <v>8</v>
      </c>
      <c r="F38" s="6">
        <v>44864819.460000001</v>
      </c>
    </row>
    <row r="39" spans="1:6" ht="15">
      <c r="A39" s="6">
        <v>34</v>
      </c>
      <c r="B39" s="6" t="s">
        <v>184</v>
      </c>
      <c r="C39" s="6">
        <v>22780063.890000001</v>
      </c>
      <c r="D39" s="6" t="s">
        <v>8</v>
      </c>
      <c r="E39" s="6" t="s">
        <v>8</v>
      </c>
      <c r="F39" s="6">
        <v>22780063.890000001</v>
      </c>
    </row>
    <row r="40" spans="1:6" ht="15">
      <c r="A40" s="6">
        <v>35</v>
      </c>
      <c r="B40" s="6" t="s">
        <v>185</v>
      </c>
      <c r="C40" s="6">
        <v>31237619.25</v>
      </c>
      <c r="D40" s="6" t="s">
        <v>8</v>
      </c>
      <c r="E40" s="6" t="s">
        <v>8</v>
      </c>
      <c r="F40" s="6">
        <v>31237619.25</v>
      </c>
    </row>
    <row r="41" spans="1:6" ht="15">
      <c r="A41" s="6">
        <v>36</v>
      </c>
      <c r="B41" s="6" t="s">
        <v>186</v>
      </c>
      <c r="C41" s="6">
        <v>35547562.299999997</v>
      </c>
      <c r="D41" s="6" t="s">
        <v>8</v>
      </c>
      <c r="E41" s="6" t="s">
        <v>8</v>
      </c>
      <c r="F41" s="6">
        <v>35547562.299999997</v>
      </c>
    </row>
    <row r="42" spans="1:6" ht="15">
      <c r="A42" s="6">
        <v>37</v>
      </c>
      <c r="B42" s="6" t="s">
        <v>187</v>
      </c>
      <c r="C42" s="6">
        <v>36636548.579999998</v>
      </c>
      <c r="D42" s="6" t="s">
        <v>8</v>
      </c>
      <c r="E42" s="6" t="s">
        <v>8</v>
      </c>
      <c r="F42" s="6">
        <v>36636548.579999998</v>
      </c>
    </row>
    <row r="43" spans="1:6" ht="15">
      <c r="A43" s="6"/>
      <c r="B43" s="6" t="s">
        <v>188</v>
      </c>
      <c r="C43" s="6">
        <v>3146863962.0700002</v>
      </c>
      <c r="D43" s="6">
        <v>118953600</v>
      </c>
      <c r="E43" s="6" t="s">
        <v>8</v>
      </c>
      <c r="F43" s="6">
        <v>3265817562.0700002</v>
      </c>
    </row>
    <row r="44" spans="1:6" ht="15">
      <c r="A44" s="6">
        <v>38</v>
      </c>
      <c r="B44" s="6" t="s">
        <v>189</v>
      </c>
      <c r="C44" s="6">
        <v>3652500496.4899998</v>
      </c>
      <c r="D44" s="6" t="s">
        <v>8</v>
      </c>
      <c r="E44" s="6">
        <v>2793131051.4400001</v>
      </c>
      <c r="F44" s="6">
        <v>6445631547.9300003</v>
      </c>
    </row>
    <row r="45" spans="1:6" ht="15">
      <c r="A45" s="6"/>
      <c r="B45" s="6" t="s">
        <v>190</v>
      </c>
      <c r="C45" s="6">
        <v>6799364458.5600004</v>
      </c>
      <c r="D45" s="6">
        <v>118953600</v>
      </c>
      <c r="E45" s="6">
        <v>2793131051.4400001</v>
      </c>
      <c r="F45" s="6">
        <v>9711449110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9" sqref="F9"/>
    </sheetView>
  </sheetViews>
  <sheetFormatPr defaultRowHeight="12.75"/>
  <cols>
    <col min="2" max="2" width="17.85546875" customWidth="1"/>
    <col min="3" max="3" width="22.5703125" customWidth="1"/>
    <col min="4" max="4" width="20.85546875" customWidth="1"/>
    <col min="5" max="5" width="24.7109375" customWidth="1"/>
    <col min="6" max="6" width="24.5703125" style="57" customWidth="1"/>
  </cols>
  <sheetData>
    <row r="1" spans="1:7" ht="15">
      <c r="A1" s="6"/>
      <c r="B1" s="6" t="s">
        <v>261</v>
      </c>
      <c r="C1" s="6"/>
      <c r="D1" s="6"/>
      <c r="E1" s="6"/>
      <c r="F1" s="55"/>
      <c r="G1" s="6"/>
    </row>
    <row r="2" spans="1:7" ht="15">
      <c r="A2" s="6"/>
      <c r="B2" s="6"/>
      <c r="C2" s="6" t="s">
        <v>262</v>
      </c>
      <c r="D2" s="6"/>
      <c r="E2" s="6"/>
      <c r="F2" s="55"/>
      <c r="G2" s="6"/>
    </row>
    <row r="3" spans="1:7" ht="15">
      <c r="A3" s="6" t="s">
        <v>205</v>
      </c>
      <c r="B3" s="6" t="s">
        <v>206</v>
      </c>
      <c r="C3" s="6" t="s">
        <v>207</v>
      </c>
      <c r="D3" s="6" t="s">
        <v>208</v>
      </c>
      <c r="E3" s="6" t="s">
        <v>209</v>
      </c>
      <c r="F3" s="55" t="s">
        <v>149</v>
      </c>
      <c r="G3" s="6"/>
    </row>
    <row r="4" spans="1:7" ht="15">
      <c r="A4" s="6"/>
      <c r="B4" s="6"/>
      <c r="C4" s="6" t="s">
        <v>210</v>
      </c>
      <c r="D4" s="6" t="s">
        <v>210</v>
      </c>
      <c r="E4" s="6" t="s">
        <v>263</v>
      </c>
      <c r="F4" s="55" t="s">
        <v>264</v>
      </c>
      <c r="G4" s="6"/>
    </row>
    <row r="5" spans="1:7" ht="15">
      <c r="A5" s="6">
        <v>1</v>
      </c>
      <c r="B5" s="6" t="s">
        <v>211</v>
      </c>
      <c r="C5" s="7">
        <v>41502309.090000004</v>
      </c>
      <c r="D5" s="7"/>
      <c r="E5" s="7" t="s">
        <v>212</v>
      </c>
      <c r="F5" s="56">
        <v>41502309.090000004</v>
      </c>
      <c r="G5" s="6"/>
    </row>
    <row r="6" spans="1:7" ht="15">
      <c r="A6" s="6">
        <v>2</v>
      </c>
      <c r="B6" s="6" t="s">
        <v>213</v>
      </c>
      <c r="C6" s="7">
        <v>42556440.810000002</v>
      </c>
      <c r="D6" s="7">
        <v>6500000</v>
      </c>
      <c r="E6" s="7" t="s">
        <v>212</v>
      </c>
      <c r="F6" s="56">
        <v>49056440.810000002</v>
      </c>
      <c r="G6" s="6"/>
    </row>
    <row r="7" spans="1:7" ht="15">
      <c r="A7" s="6">
        <v>3</v>
      </c>
      <c r="B7" s="6" t="s">
        <v>214</v>
      </c>
      <c r="C7" s="7">
        <v>52717441.229999997</v>
      </c>
      <c r="D7" s="7"/>
      <c r="E7" s="7" t="s">
        <v>212</v>
      </c>
      <c r="F7" s="56">
        <v>52717441.229999997</v>
      </c>
      <c r="G7" s="6"/>
    </row>
    <row r="8" spans="1:7" ht="15">
      <c r="A8" s="6">
        <v>4</v>
      </c>
      <c r="B8" s="6" t="s">
        <v>215</v>
      </c>
      <c r="C8" s="7">
        <v>60781525.579999998</v>
      </c>
      <c r="D8" s="7"/>
      <c r="E8" s="7" t="s">
        <v>212</v>
      </c>
      <c r="F8" s="56">
        <v>60781525.579999998</v>
      </c>
      <c r="G8" s="6"/>
    </row>
    <row r="9" spans="1:7" ht="15">
      <c r="A9" s="6">
        <v>5</v>
      </c>
      <c r="B9" s="6" t="s">
        <v>216</v>
      </c>
      <c r="C9" s="7">
        <v>85335689.099999994</v>
      </c>
      <c r="D9" s="7"/>
      <c r="E9" s="7" t="s">
        <v>212</v>
      </c>
      <c r="F9" s="56">
        <v>85335689.099999994</v>
      </c>
      <c r="G9" s="6"/>
    </row>
    <row r="10" spans="1:7" ht="15">
      <c r="A10" s="6">
        <v>6</v>
      </c>
      <c r="B10" s="6" t="s">
        <v>217</v>
      </c>
      <c r="C10" s="7">
        <v>37602856.359999999</v>
      </c>
      <c r="D10" s="7"/>
      <c r="E10" s="7" t="s">
        <v>212</v>
      </c>
      <c r="F10" s="56">
        <v>37602856.359999999</v>
      </c>
      <c r="G10" s="6"/>
    </row>
    <row r="11" spans="1:7" ht="15">
      <c r="A11" s="6">
        <v>7</v>
      </c>
      <c r="B11" s="6" t="s">
        <v>218</v>
      </c>
      <c r="C11" s="7">
        <v>35700600.770000003</v>
      </c>
      <c r="D11" s="7"/>
      <c r="E11" s="7" t="s">
        <v>212</v>
      </c>
      <c r="F11" s="56">
        <v>35700600.770000003</v>
      </c>
      <c r="G11" s="6"/>
    </row>
    <row r="12" spans="1:7" ht="15">
      <c r="A12" s="6">
        <v>8</v>
      </c>
      <c r="B12" s="6" t="s">
        <v>219</v>
      </c>
      <c r="C12" s="7">
        <v>23189858.239999998</v>
      </c>
      <c r="D12" s="7"/>
      <c r="E12" s="7" t="s">
        <v>212</v>
      </c>
      <c r="F12" s="56">
        <v>23189858.239999998</v>
      </c>
      <c r="G12" s="6"/>
    </row>
    <row r="13" spans="1:7" ht="15">
      <c r="A13" s="6">
        <v>9</v>
      </c>
      <c r="B13" s="6" t="s">
        <v>220</v>
      </c>
      <c r="C13" s="7">
        <v>116403069.67</v>
      </c>
      <c r="D13" s="7">
        <v>20000000</v>
      </c>
      <c r="E13" s="7" t="s">
        <v>212</v>
      </c>
      <c r="F13" s="56">
        <v>136403069.66999999</v>
      </c>
      <c r="G13" s="6"/>
    </row>
    <row r="14" spans="1:7" ht="15">
      <c r="A14" s="6">
        <v>10</v>
      </c>
      <c r="B14" s="6" t="s">
        <v>221</v>
      </c>
      <c r="C14" s="7">
        <v>38792421.969999999</v>
      </c>
      <c r="D14" s="7"/>
      <c r="E14" s="7" t="s">
        <v>212</v>
      </c>
      <c r="F14" s="56">
        <v>38792421.969999999</v>
      </c>
      <c r="G14" s="6"/>
    </row>
    <row r="15" spans="1:7" ht="15">
      <c r="A15" s="6">
        <v>11</v>
      </c>
      <c r="B15" s="6" t="s">
        <v>222</v>
      </c>
      <c r="C15" s="7">
        <v>47166600.060000002</v>
      </c>
      <c r="D15" s="7"/>
      <c r="E15" s="7" t="s">
        <v>212</v>
      </c>
      <c r="F15" s="56">
        <v>47166600.060000002</v>
      </c>
      <c r="G15" s="6"/>
    </row>
    <row r="16" spans="1:7" ht="15">
      <c r="A16" s="6">
        <v>12</v>
      </c>
      <c r="B16" s="6" t="s">
        <v>223</v>
      </c>
      <c r="C16" s="7">
        <v>168186197.47999999</v>
      </c>
      <c r="D16" s="7"/>
      <c r="E16" s="7" t="s">
        <v>212</v>
      </c>
      <c r="F16" s="56">
        <v>168186197.47999999</v>
      </c>
      <c r="G16" s="6"/>
    </row>
    <row r="17" spans="1:7" ht="15">
      <c r="A17" s="6">
        <v>13</v>
      </c>
      <c r="B17" s="6" t="s">
        <v>224</v>
      </c>
      <c r="C17" s="7">
        <v>54982558.299999997</v>
      </c>
      <c r="D17" s="7"/>
      <c r="E17" s="7" t="s">
        <v>212</v>
      </c>
      <c r="F17" s="56">
        <v>54982558.299999997</v>
      </c>
      <c r="G17" s="6"/>
    </row>
    <row r="18" spans="1:7" ht="15">
      <c r="A18" s="6">
        <v>14</v>
      </c>
      <c r="B18" s="6" t="s">
        <v>225</v>
      </c>
      <c r="C18" s="7">
        <v>65328840.619999997</v>
      </c>
      <c r="D18" s="7">
        <v>6500000</v>
      </c>
      <c r="E18" s="7" t="s">
        <v>212</v>
      </c>
      <c r="F18" s="56">
        <v>71828840.620000005</v>
      </c>
      <c r="G18" s="6"/>
    </row>
    <row r="19" spans="1:7" ht="15">
      <c r="A19" s="6">
        <v>15</v>
      </c>
      <c r="B19" s="6" t="s">
        <v>226</v>
      </c>
      <c r="C19" s="7">
        <v>39822769.289999999</v>
      </c>
      <c r="D19" s="7"/>
      <c r="E19" s="7" t="s">
        <v>212</v>
      </c>
      <c r="F19" s="56">
        <v>39822769.289999999</v>
      </c>
      <c r="G19" s="6"/>
    </row>
    <row r="20" spans="1:7" ht="15">
      <c r="A20" s="6">
        <v>16</v>
      </c>
      <c r="B20" s="6" t="s">
        <v>227</v>
      </c>
      <c r="C20" s="7">
        <v>59163843.119999997</v>
      </c>
      <c r="D20" s="7"/>
      <c r="E20" s="7" t="s">
        <v>212</v>
      </c>
      <c r="F20" s="56">
        <v>59163843.119999997</v>
      </c>
      <c r="G20" s="6"/>
    </row>
    <row r="21" spans="1:7" ht="15">
      <c r="A21" s="6">
        <v>17</v>
      </c>
      <c r="B21" s="6" t="s">
        <v>228</v>
      </c>
      <c r="C21" s="7">
        <v>34085704.850000001</v>
      </c>
      <c r="D21" s="7"/>
      <c r="E21" s="7" t="s">
        <v>212</v>
      </c>
      <c r="F21" s="56">
        <v>34085704.850000001</v>
      </c>
      <c r="G21" s="6"/>
    </row>
    <row r="22" spans="1:7" ht="15">
      <c r="A22" s="6">
        <v>18</v>
      </c>
      <c r="B22" s="6" t="s">
        <v>229</v>
      </c>
      <c r="C22" s="7">
        <v>226368167.93000001</v>
      </c>
      <c r="D22" s="7"/>
      <c r="E22" s="7" t="s">
        <v>212</v>
      </c>
      <c r="F22" s="56">
        <v>226368167.93000001</v>
      </c>
      <c r="G22" s="6"/>
    </row>
    <row r="23" spans="1:7" ht="15">
      <c r="A23" s="6">
        <v>19</v>
      </c>
      <c r="B23" s="6" t="s">
        <v>230</v>
      </c>
      <c r="C23" s="7">
        <v>57612298.939999998</v>
      </c>
      <c r="D23" s="7"/>
      <c r="E23" s="7" t="s">
        <v>212</v>
      </c>
      <c r="F23" s="56">
        <v>57612298.939999998</v>
      </c>
      <c r="G23" s="6"/>
    </row>
    <row r="24" spans="1:7" ht="15">
      <c r="A24" s="6">
        <v>20</v>
      </c>
      <c r="B24" s="6" t="s">
        <v>231</v>
      </c>
      <c r="C24" s="7">
        <v>72153818.010000005</v>
      </c>
      <c r="D24" s="7"/>
      <c r="E24" s="7" t="s">
        <v>212</v>
      </c>
      <c r="F24" s="56">
        <v>72153818.010000005</v>
      </c>
      <c r="G24" s="6"/>
    </row>
    <row r="25" spans="1:7" ht="15">
      <c r="A25" s="6">
        <v>21</v>
      </c>
      <c r="B25" s="6" t="s">
        <v>232</v>
      </c>
      <c r="C25" s="7">
        <v>45275904.280000001</v>
      </c>
      <c r="D25" s="7"/>
      <c r="E25" s="7" t="s">
        <v>212</v>
      </c>
      <c r="F25" s="56">
        <v>45275904.280000001</v>
      </c>
      <c r="G25" s="6"/>
    </row>
    <row r="26" spans="1:7" ht="15">
      <c r="A26" s="6">
        <v>22</v>
      </c>
      <c r="B26" s="6" t="s">
        <v>233</v>
      </c>
      <c r="C26" s="7">
        <v>33632106.659999996</v>
      </c>
      <c r="D26" s="7"/>
      <c r="E26" s="7" t="s">
        <v>212</v>
      </c>
      <c r="F26" s="56">
        <v>33632106.659999996</v>
      </c>
      <c r="G26" s="6"/>
    </row>
    <row r="27" spans="1:7" ht="15">
      <c r="A27" s="6">
        <v>23</v>
      </c>
      <c r="B27" s="6" t="s">
        <v>234</v>
      </c>
      <c r="C27" s="7">
        <v>51032662.689999998</v>
      </c>
      <c r="D27" s="7"/>
      <c r="E27" s="7" t="s">
        <v>212</v>
      </c>
      <c r="F27" s="56">
        <v>51032662.689999998</v>
      </c>
      <c r="G27" s="6"/>
    </row>
    <row r="28" spans="1:7" ht="15">
      <c r="A28" s="6">
        <v>24</v>
      </c>
      <c r="B28" s="6" t="s">
        <v>235</v>
      </c>
      <c r="C28" s="7">
        <v>1101400597.6500001</v>
      </c>
      <c r="D28" s="7">
        <v>106500000</v>
      </c>
      <c r="E28" s="7" t="s">
        <v>212</v>
      </c>
      <c r="F28" s="56">
        <v>1207900597.6500001</v>
      </c>
      <c r="G28" s="6"/>
    </row>
    <row r="29" spans="1:7" ht="15">
      <c r="A29" s="6">
        <v>25</v>
      </c>
      <c r="B29" s="6" t="s">
        <v>236</v>
      </c>
      <c r="C29" s="7">
        <v>53066146.920000002</v>
      </c>
      <c r="D29" s="7"/>
      <c r="E29" s="7" t="s">
        <v>212</v>
      </c>
      <c r="F29" s="56">
        <v>53066146.920000002</v>
      </c>
      <c r="G29" s="6"/>
    </row>
    <row r="30" spans="1:7" ht="15">
      <c r="A30" s="6">
        <v>26</v>
      </c>
      <c r="B30" s="6" t="s">
        <v>237</v>
      </c>
      <c r="C30" s="7">
        <v>38280717.630000003</v>
      </c>
      <c r="D30" s="7">
        <v>6500000</v>
      </c>
      <c r="E30" s="7" t="s">
        <v>212</v>
      </c>
      <c r="F30" s="56">
        <v>44780717.630000003</v>
      </c>
      <c r="G30" s="6"/>
    </row>
    <row r="31" spans="1:7" ht="15">
      <c r="A31" s="6">
        <v>27</v>
      </c>
      <c r="B31" s="6" t="s">
        <v>238</v>
      </c>
      <c r="C31" s="7">
        <v>103331349.94</v>
      </c>
      <c r="D31" s="7"/>
      <c r="E31" s="7" t="s">
        <v>212</v>
      </c>
      <c r="F31" s="56">
        <v>103331349.94</v>
      </c>
      <c r="G31" s="6"/>
    </row>
    <row r="32" spans="1:7" ht="15">
      <c r="A32" s="6">
        <v>28</v>
      </c>
      <c r="B32" s="6" t="s">
        <v>239</v>
      </c>
      <c r="C32" s="7">
        <v>52089561.210000001</v>
      </c>
      <c r="D32" s="7"/>
      <c r="E32" s="7" t="s">
        <v>212</v>
      </c>
      <c r="F32" s="56">
        <v>52089561.210000001</v>
      </c>
      <c r="G32" s="6"/>
    </row>
    <row r="33" spans="1:7" ht="15">
      <c r="A33" s="6">
        <v>29</v>
      </c>
      <c r="B33" s="6" t="s">
        <v>240</v>
      </c>
      <c r="C33" s="7">
        <v>69946131.150000006</v>
      </c>
      <c r="D33" s="7">
        <v>6950000</v>
      </c>
      <c r="E33" s="7" t="s">
        <v>212</v>
      </c>
      <c r="F33" s="56">
        <v>76896131.150000006</v>
      </c>
      <c r="G33" s="6"/>
    </row>
    <row r="34" spans="1:7" ht="15">
      <c r="A34" s="6">
        <v>30</v>
      </c>
      <c r="B34" s="6" t="s">
        <v>241</v>
      </c>
      <c r="C34" s="7">
        <v>66754604.539999999</v>
      </c>
      <c r="D34" s="7"/>
      <c r="E34" s="7" t="s">
        <v>212</v>
      </c>
      <c r="F34" s="56">
        <v>66754604.539999999</v>
      </c>
      <c r="G34" s="6"/>
    </row>
    <row r="35" spans="1:7" ht="15">
      <c r="A35" s="6">
        <v>31</v>
      </c>
      <c r="B35" s="6" t="s">
        <v>242</v>
      </c>
      <c r="C35" s="7">
        <v>30474421.989999998</v>
      </c>
      <c r="D35" s="7"/>
      <c r="E35" s="7" t="s">
        <v>212</v>
      </c>
      <c r="F35" s="56">
        <v>30474421.989999998</v>
      </c>
      <c r="G35" s="6"/>
    </row>
    <row r="36" spans="1:7" ht="15">
      <c r="A36" s="6">
        <v>32</v>
      </c>
      <c r="B36" s="6" t="s">
        <v>243</v>
      </c>
      <c r="C36" s="7">
        <v>46922403.740000002</v>
      </c>
      <c r="D36" s="7"/>
      <c r="E36" s="7" t="s">
        <v>212</v>
      </c>
      <c r="F36" s="56">
        <v>46922403.740000002</v>
      </c>
      <c r="G36" s="6"/>
    </row>
    <row r="37" spans="1:7" ht="15">
      <c r="A37" s="6">
        <v>33</v>
      </c>
      <c r="B37" s="6" t="s">
        <v>244</v>
      </c>
      <c r="C37" s="7">
        <v>41946527.109999999</v>
      </c>
      <c r="D37" s="7"/>
      <c r="E37" s="7" t="s">
        <v>212</v>
      </c>
      <c r="F37" s="56">
        <v>41946527.109999999</v>
      </c>
      <c r="G37" s="6"/>
    </row>
    <row r="38" spans="1:7" ht="15">
      <c r="A38" s="6">
        <v>34</v>
      </c>
      <c r="B38" s="6" t="s">
        <v>245</v>
      </c>
      <c r="C38" s="7">
        <v>22934478.170000002</v>
      </c>
      <c r="D38" s="7"/>
      <c r="E38" s="7" t="s">
        <v>212</v>
      </c>
      <c r="F38" s="56">
        <v>22934478.170000002</v>
      </c>
      <c r="G38" s="6"/>
    </row>
    <row r="39" spans="1:7" ht="15">
      <c r="A39" s="6">
        <v>35</v>
      </c>
      <c r="B39" s="6" t="s">
        <v>246</v>
      </c>
      <c r="C39" s="7">
        <v>30456120.370000001</v>
      </c>
      <c r="D39" s="7"/>
      <c r="E39" s="7" t="s">
        <v>212</v>
      </c>
      <c r="F39" s="56">
        <v>30456120.370000001</v>
      </c>
      <c r="G39" s="6"/>
    </row>
    <row r="40" spans="1:7" ht="15">
      <c r="A40" s="6">
        <v>36</v>
      </c>
      <c r="B40" s="6" t="s">
        <v>247</v>
      </c>
      <c r="C40" s="7">
        <v>34919653.149999999</v>
      </c>
      <c r="D40" s="7"/>
      <c r="E40" s="7" t="s">
        <v>212</v>
      </c>
      <c r="F40" s="56">
        <v>34919653.149999999</v>
      </c>
      <c r="G40" s="6"/>
    </row>
    <row r="41" spans="1:7" ht="15">
      <c r="A41" s="6">
        <v>37</v>
      </c>
      <c r="B41" s="6" t="s">
        <v>248</v>
      </c>
      <c r="C41" s="7">
        <v>35044755.920000002</v>
      </c>
      <c r="D41" s="7"/>
      <c r="E41" s="7" t="s">
        <v>212</v>
      </c>
      <c r="F41" s="56">
        <v>35044755.920000002</v>
      </c>
      <c r="G41" s="6"/>
    </row>
    <row r="42" spans="1:7" ht="15">
      <c r="A42" s="6"/>
      <c r="B42" s="6" t="s">
        <v>249</v>
      </c>
      <c r="C42" s="7">
        <v>3216961154.54</v>
      </c>
      <c r="D42" s="7">
        <v>152950000</v>
      </c>
      <c r="E42" s="7" t="s">
        <v>250</v>
      </c>
      <c r="F42" s="56">
        <v>3369911154.54</v>
      </c>
      <c r="G42" s="6"/>
    </row>
    <row r="43" spans="1:7" ht="15">
      <c r="A43" s="6">
        <v>38</v>
      </c>
      <c r="B43" s="6" t="s">
        <v>251</v>
      </c>
      <c r="C43" s="7">
        <v>4343471023.8800001</v>
      </c>
      <c r="D43" s="7">
        <v>5000000</v>
      </c>
      <c r="E43" s="7">
        <v>3000049316.3800001</v>
      </c>
      <c r="F43" s="56">
        <v>7348520340.2600002</v>
      </c>
      <c r="G43" s="6"/>
    </row>
    <row r="44" spans="1:7" ht="15">
      <c r="A44" s="6"/>
      <c r="B44" s="6" t="s">
        <v>252</v>
      </c>
      <c r="C44" s="7">
        <v>7560432178.4200001</v>
      </c>
      <c r="D44" s="7">
        <v>157950000</v>
      </c>
      <c r="E44" s="7">
        <v>3000049316.3800001</v>
      </c>
      <c r="F44" s="56">
        <v>10718431494.799999</v>
      </c>
      <c r="G44" s="6"/>
    </row>
    <row r="45" spans="1:7" ht="15">
      <c r="A45" s="6"/>
      <c r="B45" s="6"/>
      <c r="C45" s="6"/>
      <c r="D45" s="6"/>
      <c r="E45" s="6"/>
      <c r="F45" s="55"/>
      <c r="G45" s="6"/>
    </row>
    <row r="46" spans="1:7" ht="15">
      <c r="A46" s="6"/>
      <c r="B46" s="6"/>
      <c r="C46" s="6"/>
      <c r="D46" s="6"/>
      <c r="E46" s="6"/>
      <c r="F46" s="55"/>
      <c r="G46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4"/>
  <sheetViews>
    <sheetView workbookViewId="0">
      <selection activeCell="G9" sqref="G9"/>
    </sheetView>
  </sheetViews>
  <sheetFormatPr defaultColWidth="14.42578125" defaultRowHeight="15"/>
  <cols>
    <col min="1" max="1" width="9.7109375" style="2" customWidth="1"/>
    <col min="2" max="2" width="28.140625" style="2" customWidth="1"/>
    <col min="3" max="3" width="21.85546875" style="2" customWidth="1"/>
    <col min="4" max="4" width="18.85546875" style="2" customWidth="1"/>
    <col min="5" max="5" width="20.7109375" style="2" customWidth="1"/>
    <col min="6" max="6" width="18.85546875" style="2" bestFit="1" customWidth="1"/>
    <col min="7" max="7" width="26.85546875" style="2" customWidth="1"/>
    <col min="8" max="8" width="32.85546875" style="2" customWidth="1"/>
    <col min="9" max="21" width="8" style="2" customWidth="1"/>
    <col min="22" max="16384" width="14.42578125" style="2"/>
  </cols>
  <sheetData>
    <row r="1" spans="1:8" ht="15" customHeight="1">
      <c r="A1" s="161" t="s">
        <v>142</v>
      </c>
      <c r="B1" s="162"/>
      <c r="C1" s="162"/>
      <c r="D1" s="162"/>
      <c r="E1" s="162"/>
      <c r="F1" s="165"/>
    </row>
    <row r="2" spans="1:8" ht="30" customHeight="1">
      <c r="A2" s="3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4" t="s">
        <v>5</v>
      </c>
      <c r="G2" s="19" t="s">
        <v>134</v>
      </c>
      <c r="H2" s="19" t="s">
        <v>135</v>
      </c>
    </row>
    <row r="3" spans="1:8">
      <c r="A3" s="5" t="s">
        <v>6</v>
      </c>
      <c r="B3" s="6" t="s">
        <v>7</v>
      </c>
      <c r="C3" s="7">
        <v>41290438.920000002</v>
      </c>
      <c r="D3" s="7" t="s">
        <v>8</v>
      </c>
      <c r="E3" s="7" t="s">
        <v>8</v>
      </c>
      <c r="F3" s="7">
        <v>41290438.920000002</v>
      </c>
      <c r="G3" s="26">
        <f>F3/F$40*100</f>
        <v>1.1573670773923466</v>
      </c>
      <c r="H3" s="26">
        <f>F3/F$42*100</f>
        <v>0.36199752451084632</v>
      </c>
    </row>
    <row r="4" spans="1:8" ht="15" customHeight="1">
      <c r="A4" s="5" t="s">
        <v>9</v>
      </c>
      <c r="B4" s="6" t="s">
        <v>10</v>
      </c>
      <c r="C4" s="7">
        <v>77231530.909999996</v>
      </c>
      <c r="D4" s="7">
        <v>6500000</v>
      </c>
      <c r="E4" s="7" t="s">
        <v>8</v>
      </c>
      <c r="F4" s="7">
        <v>83731530.909999996</v>
      </c>
      <c r="G4" s="26">
        <f t="shared" ref="G4:G39" si="0">F4/F$40*100</f>
        <v>2.3469868509427223</v>
      </c>
      <c r="H4" s="26">
        <f t="shared" ref="H4:H42" si="1">F4/F$42*100</f>
        <v>0.73408294282485209</v>
      </c>
    </row>
    <row r="5" spans="1:8" ht="15" customHeight="1">
      <c r="A5" s="5" t="s">
        <v>11</v>
      </c>
      <c r="B5" s="6" t="s">
        <v>12</v>
      </c>
      <c r="C5" s="7">
        <v>50555649.25</v>
      </c>
      <c r="D5" s="7" t="s">
        <v>8</v>
      </c>
      <c r="E5" s="7" t="s">
        <v>8</v>
      </c>
      <c r="F5" s="7">
        <v>50555649.25</v>
      </c>
      <c r="G5" s="26">
        <f t="shared" si="0"/>
        <v>1.417070042086757</v>
      </c>
      <c r="H5" s="26">
        <f t="shared" si="1"/>
        <v>0.44322657635092594</v>
      </c>
    </row>
    <row r="6" spans="1:8" ht="15" customHeight="1">
      <c r="A6" s="5" t="s">
        <v>13</v>
      </c>
      <c r="B6" s="6" t="s">
        <v>14</v>
      </c>
      <c r="C6" s="7">
        <v>62883387.469999999</v>
      </c>
      <c r="D6" s="7" t="s">
        <v>8</v>
      </c>
      <c r="E6" s="7" t="s">
        <v>8</v>
      </c>
      <c r="F6" s="7">
        <v>62883387.469999999</v>
      </c>
      <c r="G6" s="26">
        <f t="shared" si="0"/>
        <v>1.7626153723793936</v>
      </c>
      <c r="H6" s="26">
        <f t="shared" si="1"/>
        <v>0.55130512516713082</v>
      </c>
    </row>
    <row r="7" spans="1:8">
      <c r="A7" s="5" t="s">
        <v>15</v>
      </c>
      <c r="B7" s="6" t="s">
        <v>16</v>
      </c>
      <c r="C7" s="7">
        <v>97174751.480000004</v>
      </c>
      <c r="D7" s="7" t="s">
        <v>8</v>
      </c>
      <c r="E7" s="7" t="s">
        <v>8</v>
      </c>
      <c r="F7" s="7">
        <v>97174751.480000004</v>
      </c>
      <c r="G7" s="26">
        <f t="shared" si="0"/>
        <v>2.7237990454555141</v>
      </c>
      <c r="H7" s="26">
        <f t="shared" si="1"/>
        <v>0.85194104012485761</v>
      </c>
    </row>
    <row r="8" spans="1:8">
      <c r="A8" s="5" t="s">
        <v>17</v>
      </c>
      <c r="B8" s="6" t="s">
        <v>18</v>
      </c>
      <c r="C8" s="7">
        <v>39252787.659999996</v>
      </c>
      <c r="D8" s="7" t="s">
        <v>8</v>
      </c>
      <c r="E8" s="7" t="s">
        <v>8</v>
      </c>
      <c r="F8" s="7">
        <v>39252787.659999996</v>
      </c>
      <c r="G8" s="26">
        <f t="shared" si="0"/>
        <v>1.1002519062966782</v>
      </c>
      <c r="H8" s="26">
        <f t="shared" si="1"/>
        <v>0.34413322635297122</v>
      </c>
    </row>
    <row r="9" spans="1:8">
      <c r="A9" s="5" t="s">
        <v>19</v>
      </c>
      <c r="B9" s="6" t="s">
        <v>20</v>
      </c>
      <c r="C9" s="7">
        <v>34683473.859999999</v>
      </c>
      <c r="D9" s="7" t="s">
        <v>8</v>
      </c>
      <c r="E9" s="7" t="s">
        <v>8</v>
      </c>
      <c r="F9" s="7">
        <v>34683473.859999999</v>
      </c>
      <c r="G9" s="26">
        <f t="shared" si="0"/>
        <v>0.9721744748932315</v>
      </c>
      <c r="H9" s="26">
        <f t="shared" si="1"/>
        <v>0.3040735823390624</v>
      </c>
    </row>
    <row r="10" spans="1:8">
      <c r="A10" s="5" t="s">
        <v>21</v>
      </c>
      <c r="B10" s="6" t="s">
        <v>22</v>
      </c>
      <c r="C10" s="7">
        <v>22068385.039999999</v>
      </c>
      <c r="D10" s="7" t="s">
        <v>8</v>
      </c>
      <c r="E10" s="7" t="s">
        <v>8</v>
      </c>
      <c r="F10" s="7">
        <v>22068385.039999999</v>
      </c>
      <c r="G10" s="26">
        <f t="shared" si="0"/>
        <v>0.61857473460138701</v>
      </c>
      <c r="H10" s="26">
        <f t="shared" si="1"/>
        <v>0.19347580126019628</v>
      </c>
    </row>
    <row r="11" spans="1:8" ht="15" customHeight="1">
      <c r="A11" s="5" t="s">
        <v>23</v>
      </c>
      <c r="B11" s="6" t="s">
        <v>24</v>
      </c>
      <c r="C11" s="7">
        <v>84995639.010000005</v>
      </c>
      <c r="D11" s="7">
        <v>30000000</v>
      </c>
      <c r="E11" s="7" t="s">
        <v>8</v>
      </c>
      <c r="F11" s="7">
        <v>114995639.01000001</v>
      </c>
      <c r="G11" s="26">
        <f t="shared" si="0"/>
        <v>3.2233168286666647</v>
      </c>
      <c r="H11" s="26">
        <f t="shared" si="1"/>
        <v>1.0081785938826466</v>
      </c>
    </row>
    <row r="12" spans="1:8">
      <c r="A12" s="5" t="s">
        <v>25</v>
      </c>
      <c r="B12" s="6" t="s">
        <v>26</v>
      </c>
      <c r="C12" s="7">
        <v>42318066.030000001</v>
      </c>
      <c r="D12" s="7" t="s">
        <v>8</v>
      </c>
      <c r="E12" s="7" t="s">
        <v>8</v>
      </c>
      <c r="F12" s="7">
        <v>42318066.030000001</v>
      </c>
      <c r="G12" s="26">
        <f t="shared" si="0"/>
        <v>1.1861713675878125</v>
      </c>
      <c r="H12" s="26">
        <f t="shared" si="1"/>
        <v>0.3710068370701286</v>
      </c>
    </row>
    <row r="13" spans="1:8">
      <c r="A13" s="5" t="s">
        <v>27</v>
      </c>
      <c r="B13" s="6" t="s">
        <v>28</v>
      </c>
      <c r="C13" s="7">
        <v>46383284.020000003</v>
      </c>
      <c r="D13" s="7" t="s">
        <v>8</v>
      </c>
      <c r="E13" s="7" t="s">
        <v>8</v>
      </c>
      <c r="F13" s="7">
        <v>46383284.020000003</v>
      </c>
      <c r="G13" s="26">
        <f t="shared" si="0"/>
        <v>1.3001190413619979</v>
      </c>
      <c r="H13" s="26">
        <f t="shared" si="1"/>
        <v>0.40664702127422908</v>
      </c>
    </row>
    <row r="14" spans="1:8">
      <c r="A14" s="5" t="s">
        <v>29</v>
      </c>
      <c r="B14" s="6" t="s">
        <v>30</v>
      </c>
      <c r="C14" s="7">
        <v>183641998.74000001</v>
      </c>
      <c r="D14" s="7" t="s">
        <v>8</v>
      </c>
      <c r="E14" s="7" t="s">
        <v>8</v>
      </c>
      <c r="F14" s="7">
        <v>183641998.74000001</v>
      </c>
      <c r="G14" s="26">
        <f t="shared" si="0"/>
        <v>5.1474677656006564</v>
      </c>
      <c r="H14" s="26">
        <f t="shared" si="1"/>
        <v>1.6100082895438486</v>
      </c>
    </row>
    <row r="15" spans="1:8">
      <c r="A15" s="5" t="s">
        <v>31</v>
      </c>
      <c r="B15" s="6" t="s">
        <v>32</v>
      </c>
      <c r="C15" s="7">
        <v>56877230.799999997</v>
      </c>
      <c r="D15" s="7" t="s">
        <v>8</v>
      </c>
      <c r="E15" s="7" t="s">
        <v>8</v>
      </c>
      <c r="F15" s="7">
        <v>56877230.799999997</v>
      </c>
      <c r="G15" s="26">
        <f t="shared" si="0"/>
        <v>1.59426337193235</v>
      </c>
      <c r="H15" s="26">
        <f t="shared" si="1"/>
        <v>0.49864853194038322</v>
      </c>
    </row>
    <row r="16" spans="1:8">
      <c r="A16" s="5" t="s">
        <v>33</v>
      </c>
      <c r="B16" s="6" t="s">
        <v>34</v>
      </c>
      <c r="C16" s="7">
        <v>67088934.020000003</v>
      </c>
      <c r="D16" s="7">
        <v>6500000</v>
      </c>
      <c r="E16" s="7" t="s">
        <v>8</v>
      </c>
      <c r="F16" s="7">
        <v>73588934.019999996</v>
      </c>
      <c r="G16" s="26">
        <f t="shared" si="0"/>
        <v>2.0626908243857831</v>
      </c>
      <c r="H16" s="26">
        <f t="shared" si="1"/>
        <v>0.6451617527787713</v>
      </c>
    </row>
    <row r="17" spans="1:8">
      <c r="A17" s="5" t="s">
        <v>35</v>
      </c>
      <c r="B17" s="6" t="s">
        <v>36</v>
      </c>
      <c r="C17" s="7">
        <v>37841651.380000003</v>
      </c>
      <c r="D17" s="7" t="s">
        <v>8</v>
      </c>
      <c r="E17" s="7" t="s">
        <v>8</v>
      </c>
      <c r="F17" s="7">
        <v>37841651.380000003</v>
      </c>
      <c r="G17" s="26">
        <f t="shared" si="0"/>
        <v>1.0606978905268236</v>
      </c>
      <c r="H17" s="26">
        <f t="shared" si="1"/>
        <v>0.33176164945844688</v>
      </c>
    </row>
    <row r="18" spans="1:8">
      <c r="A18" s="5" t="s">
        <v>37</v>
      </c>
      <c r="B18" s="6" t="s">
        <v>38</v>
      </c>
      <c r="C18" s="7">
        <v>60217190.979999997</v>
      </c>
      <c r="D18" s="7" t="s">
        <v>8</v>
      </c>
      <c r="E18" s="7" t="s">
        <v>8</v>
      </c>
      <c r="F18" s="7">
        <v>60217190.979999997</v>
      </c>
      <c r="G18" s="26">
        <f t="shared" si="0"/>
        <v>1.6878821382434306</v>
      </c>
      <c r="H18" s="26">
        <f t="shared" si="1"/>
        <v>0.52793030633535487</v>
      </c>
    </row>
    <row r="19" spans="1:8">
      <c r="A19" s="5" t="s">
        <v>39</v>
      </c>
      <c r="B19" s="6" t="s">
        <v>40</v>
      </c>
      <c r="C19" s="7">
        <v>32415951.199999999</v>
      </c>
      <c r="D19" s="7" t="s">
        <v>8</v>
      </c>
      <c r="E19" s="7" t="s">
        <v>8</v>
      </c>
      <c r="F19" s="7">
        <v>32415951.199999999</v>
      </c>
      <c r="G19" s="26">
        <f t="shared" si="0"/>
        <v>0.9086160303097337</v>
      </c>
      <c r="H19" s="26">
        <f t="shared" si="1"/>
        <v>0.28419397797635221</v>
      </c>
    </row>
    <row r="20" spans="1:8">
      <c r="A20" s="5" t="s">
        <v>41</v>
      </c>
      <c r="B20" s="6" t="s">
        <v>42</v>
      </c>
      <c r="C20" s="7">
        <v>222882926.46000001</v>
      </c>
      <c r="D20" s="7" t="s">
        <v>8</v>
      </c>
      <c r="E20" s="7" t="s">
        <v>8</v>
      </c>
      <c r="F20" s="7">
        <v>222882926.46000001</v>
      </c>
      <c r="G20" s="26">
        <f t="shared" si="0"/>
        <v>6.2473872389066747</v>
      </c>
      <c r="H20" s="26">
        <f t="shared" si="1"/>
        <v>1.9540375385831092</v>
      </c>
    </row>
    <row r="21" spans="1:8">
      <c r="A21" s="5" t="s">
        <v>43</v>
      </c>
      <c r="B21" s="6" t="s">
        <v>44</v>
      </c>
      <c r="C21" s="7">
        <v>58247338.909999996</v>
      </c>
      <c r="D21" s="7" t="s">
        <v>8</v>
      </c>
      <c r="E21" s="7" t="s">
        <v>8</v>
      </c>
      <c r="F21" s="7">
        <v>58247338.909999996</v>
      </c>
      <c r="G21" s="26">
        <f t="shared" si="0"/>
        <v>1.6326673719977061</v>
      </c>
      <c r="H21" s="26">
        <f t="shared" si="1"/>
        <v>0.51066041064899137</v>
      </c>
    </row>
    <row r="22" spans="1:8">
      <c r="A22" s="5" t="s">
        <v>45</v>
      </c>
      <c r="B22" s="6" t="s">
        <v>46</v>
      </c>
      <c r="C22" s="7">
        <v>68060334.709999993</v>
      </c>
      <c r="D22" s="7" t="s">
        <v>8</v>
      </c>
      <c r="E22" s="7" t="s">
        <v>8</v>
      </c>
      <c r="F22" s="7">
        <v>68060334.709999993</v>
      </c>
      <c r="G22" s="26">
        <f t="shared" si="0"/>
        <v>1.907724711337546</v>
      </c>
      <c r="H22" s="26">
        <f t="shared" si="1"/>
        <v>0.59669195404134556</v>
      </c>
    </row>
    <row r="23" spans="1:8">
      <c r="A23" s="5" t="s">
        <v>47</v>
      </c>
      <c r="B23" s="6" t="s">
        <v>48</v>
      </c>
      <c r="C23" s="7">
        <v>46101478.450000003</v>
      </c>
      <c r="D23" s="7" t="s">
        <v>8</v>
      </c>
      <c r="E23" s="7" t="s">
        <v>8</v>
      </c>
      <c r="F23" s="7">
        <v>46101478.450000003</v>
      </c>
      <c r="G23" s="26">
        <f t="shared" si="0"/>
        <v>1.2922200580265168</v>
      </c>
      <c r="H23" s="26">
        <f t="shared" si="1"/>
        <v>0.40417640285985434</v>
      </c>
    </row>
    <row r="24" spans="1:8">
      <c r="A24" s="5" t="s">
        <v>49</v>
      </c>
      <c r="B24" s="6" t="s">
        <v>50</v>
      </c>
      <c r="C24" s="7">
        <v>31947420.16</v>
      </c>
      <c r="D24" s="7" t="s">
        <v>8</v>
      </c>
      <c r="E24" s="7" t="s">
        <v>8</v>
      </c>
      <c r="F24" s="7">
        <v>31947420.16</v>
      </c>
      <c r="G24" s="26">
        <f t="shared" si="0"/>
        <v>0.89548314980238353</v>
      </c>
      <c r="H24" s="26">
        <f t="shared" si="1"/>
        <v>0.28008631816277879</v>
      </c>
    </row>
    <row r="25" spans="1:8">
      <c r="A25" s="5" t="s">
        <v>51</v>
      </c>
      <c r="B25" s="6" t="s">
        <v>52</v>
      </c>
      <c r="C25" s="7">
        <v>48975899.490000002</v>
      </c>
      <c r="D25" s="7" t="s">
        <v>8</v>
      </c>
      <c r="E25" s="7" t="s">
        <v>8</v>
      </c>
      <c r="F25" s="7">
        <v>48975899.490000002</v>
      </c>
      <c r="G25" s="26">
        <f t="shared" si="0"/>
        <v>1.3727898065028032</v>
      </c>
      <c r="H25" s="26">
        <f t="shared" si="1"/>
        <v>0.42937674773625345</v>
      </c>
    </row>
    <row r="26" spans="1:8">
      <c r="A26" s="5" t="s">
        <v>53</v>
      </c>
      <c r="B26" s="6" t="s">
        <v>54</v>
      </c>
      <c r="C26" s="7">
        <v>1254150731.0899999</v>
      </c>
      <c r="D26" s="7">
        <v>126500000</v>
      </c>
      <c r="E26" s="7" t="s">
        <v>8</v>
      </c>
      <c r="F26" s="7">
        <v>1380650731.0899999</v>
      </c>
      <c r="G26" s="26">
        <f t="shared" si="0"/>
        <v>38.699508732207967</v>
      </c>
      <c r="H26" s="26">
        <f t="shared" si="1"/>
        <v>12.104306951955989</v>
      </c>
    </row>
    <row r="27" spans="1:8" ht="15" customHeight="1">
      <c r="A27" s="5" t="s">
        <v>55</v>
      </c>
      <c r="B27" s="6" t="s">
        <v>56</v>
      </c>
      <c r="C27" s="7">
        <v>56021853.270000003</v>
      </c>
      <c r="D27" s="7" t="s">
        <v>8</v>
      </c>
      <c r="E27" s="7" t="s">
        <v>8</v>
      </c>
      <c r="F27" s="7">
        <v>56021853.270000003</v>
      </c>
      <c r="G27" s="26">
        <f t="shared" si="0"/>
        <v>1.570287221088295</v>
      </c>
      <c r="H27" s="26">
        <f t="shared" si="1"/>
        <v>0.49114934916390229</v>
      </c>
    </row>
    <row r="28" spans="1:8">
      <c r="A28" s="5" t="s">
        <v>57</v>
      </c>
      <c r="B28" s="6" t="s">
        <v>58</v>
      </c>
      <c r="C28" s="7">
        <v>38849530.399999999</v>
      </c>
      <c r="D28" s="7">
        <v>6500000</v>
      </c>
      <c r="E28" s="7" t="s">
        <v>8</v>
      </c>
      <c r="F28" s="7">
        <v>45349530.399999999</v>
      </c>
      <c r="G28" s="26">
        <f t="shared" si="0"/>
        <v>1.2711430256736871</v>
      </c>
      <c r="H28" s="26">
        <f t="shared" si="1"/>
        <v>0.39758399697169822</v>
      </c>
    </row>
    <row r="29" spans="1:8">
      <c r="A29" s="5" t="s">
        <v>59</v>
      </c>
      <c r="B29" s="6" t="s">
        <v>60</v>
      </c>
      <c r="C29" s="7">
        <v>98416368.769999996</v>
      </c>
      <c r="D29" s="7">
        <v>5000000</v>
      </c>
      <c r="E29" s="7" t="s">
        <v>8</v>
      </c>
      <c r="F29" s="7">
        <v>103416368.77</v>
      </c>
      <c r="G29" s="26">
        <f t="shared" si="0"/>
        <v>2.8987509846956123</v>
      </c>
      <c r="H29" s="26">
        <f t="shared" si="1"/>
        <v>0.90666194082300133</v>
      </c>
    </row>
    <row r="30" spans="1:8">
      <c r="A30" s="5" t="s">
        <v>61</v>
      </c>
      <c r="B30" s="6" t="s">
        <v>62</v>
      </c>
      <c r="C30" s="7">
        <v>49527401.219999999</v>
      </c>
      <c r="D30" s="7" t="s">
        <v>8</v>
      </c>
      <c r="E30" s="7" t="s">
        <v>8</v>
      </c>
      <c r="F30" s="7">
        <v>49527401.219999999</v>
      </c>
      <c r="G30" s="26">
        <f t="shared" si="0"/>
        <v>1.3882483475627228</v>
      </c>
      <c r="H30" s="26">
        <f t="shared" si="1"/>
        <v>0.43421182012214532</v>
      </c>
    </row>
    <row r="31" spans="1:8">
      <c r="A31" s="5" t="s">
        <v>63</v>
      </c>
      <c r="B31" s="6" t="s">
        <v>64</v>
      </c>
      <c r="C31" s="7">
        <v>58287856.789999999</v>
      </c>
      <c r="D31" s="7">
        <v>12245989</v>
      </c>
      <c r="E31" s="7" t="s">
        <v>8</v>
      </c>
      <c r="F31" s="7">
        <v>70533845.790000007</v>
      </c>
      <c r="G31" s="26">
        <f t="shared" si="0"/>
        <v>1.9770569917500596</v>
      </c>
      <c r="H31" s="26">
        <f t="shared" si="1"/>
        <v>0.61837748006699522</v>
      </c>
    </row>
    <row r="32" spans="1:8">
      <c r="A32" s="5" t="s">
        <v>65</v>
      </c>
      <c r="B32" s="6" t="s">
        <v>66</v>
      </c>
      <c r="C32" s="7">
        <v>71913437.739999995</v>
      </c>
      <c r="D32" s="7" t="s">
        <v>8</v>
      </c>
      <c r="E32" s="7" t="s">
        <v>8</v>
      </c>
      <c r="F32" s="7">
        <v>71913437.739999995</v>
      </c>
      <c r="G32" s="26">
        <f t="shared" si="0"/>
        <v>2.0157268229489742</v>
      </c>
      <c r="H32" s="26">
        <f t="shared" si="1"/>
        <v>0.63047250457624504</v>
      </c>
    </row>
    <row r="33" spans="1:8">
      <c r="A33" s="5" t="s">
        <v>67</v>
      </c>
      <c r="B33" s="6" t="s">
        <v>68</v>
      </c>
      <c r="C33" s="7">
        <v>29139067.379999999</v>
      </c>
      <c r="D33" s="7" t="s">
        <v>8</v>
      </c>
      <c r="E33" s="7" t="s">
        <v>8</v>
      </c>
      <c r="F33" s="7">
        <v>29139067.379999999</v>
      </c>
      <c r="G33" s="26">
        <f t="shared" si="0"/>
        <v>0.81676528837270246</v>
      </c>
      <c r="H33" s="26">
        <f t="shared" si="1"/>
        <v>0.25546520051656429</v>
      </c>
    </row>
    <row r="34" spans="1:8">
      <c r="A34" s="5" t="s">
        <v>69</v>
      </c>
      <c r="B34" s="6" t="s">
        <v>70</v>
      </c>
      <c r="C34" s="7">
        <v>48256593.969999999</v>
      </c>
      <c r="D34" s="7" t="s">
        <v>8</v>
      </c>
      <c r="E34" s="7" t="s">
        <v>8</v>
      </c>
      <c r="F34" s="7">
        <v>48256593.969999999</v>
      </c>
      <c r="G34" s="26">
        <f t="shared" si="0"/>
        <v>1.3526277411625063</v>
      </c>
      <c r="H34" s="26">
        <f t="shared" si="1"/>
        <v>0.42307052226571562</v>
      </c>
    </row>
    <row r="35" spans="1:8">
      <c r="A35" s="5" t="s">
        <v>71</v>
      </c>
      <c r="B35" s="6" t="s">
        <v>72</v>
      </c>
      <c r="C35" s="7">
        <v>39785679.950000003</v>
      </c>
      <c r="D35" s="7" t="s">
        <v>8</v>
      </c>
      <c r="E35" s="7" t="s">
        <v>8</v>
      </c>
      <c r="F35" s="7">
        <v>39785679.950000003</v>
      </c>
      <c r="G35" s="26">
        <f t="shared" si="0"/>
        <v>1.1151888265226217</v>
      </c>
      <c r="H35" s="26">
        <f t="shared" si="1"/>
        <v>0.34880514786450256</v>
      </c>
    </row>
    <row r="36" spans="1:8">
      <c r="A36" s="5" t="s">
        <v>73</v>
      </c>
      <c r="B36" s="6" t="s">
        <v>74</v>
      </c>
      <c r="C36" s="7">
        <v>21926982.52</v>
      </c>
      <c r="D36" s="7" t="s">
        <v>8</v>
      </c>
      <c r="E36" s="7" t="s">
        <v>8</v>
      </c>
      <c r="F36" s="7">
        <v>21926982.52</v>
      </c>
      <c r="G36" s="26">
        <f t="shared" si="0"/>
        <v>0.61461123540910689</v>
      </c>
      <c r="H36" s="26">
        <f t="shared" si="1"/>
        <v>0.19223611082486886</v>
      </c>
    </row>
    <row r="37" spans="1:8">
      <c r="A37" s="5" t="s">
        <v>75</v>
      </c>
      <c r="B37" s="6" t="s">
        <v>76</v>
      </c>
      <c r="C37" s="7">
        <v>28536278.899999999</v>
      </c>
      <c r="D37" s="7" t="s">
        <v>8</v>
      </c>
      <c r="E37" s="7" t="s">
        <v>8</v>
      </c>
      <c r="F37" s="7">
        <v>28536278.899999999</v>
      </c>
      <c r="G37" s="26">
        <f t="shared" si="0"/>
        <v>0.79986918458618028</v>
      </c>
      <c r="H37" s="26">
        <f t="shared" si="1"/>
        <v>0.25018049191885644</v>
      </c>
    </row>
    <row r="38" spans="1:8">
      <c r="A38" s="5" t="s">
        <v>77</v>
      </c>
      <c r="B38" s="6" t="s">
        <v>78</v>
      </c>
      <c r="C38" s="7">
        <v>33614368.270000003</v>
      </c>
      <c r="D38" s="7" t="s">
        <v>8</v>
      </c>
      <c r="E38" s="7" t="s">
        <v>8</v>
      </c>
      <c r="F38" s="7">
        <v>33614368.270000003</v>
      </c>
      <c r="G38" s="26">
        <f t="shared" si="0"/>
        <v>0.94220754684677821</v>
      </c>
      <c r="H38" s="26">
        <f t="shared" si="1"/>
        <v>0.29470062367978189</v>
      </c>
    </row>
    <row r="39" spans="1:8">
      <c r="A39" s="5" t="s">
        <v>79</v>
      </c>
      <c r="B39" s="6" t="s">
        <v>80</v>
      </c>
      <c r="C39" s="7">
        <v>32810348.600000001</v>
      </c>
      <c r="D39" s="7" t="s">
        <v>8</v>
      </c>
      <c r="E39" s="7" t="s">
        <v>8</v>
      </c>
      <c r="F39" s="7">
        <v>32810348.600000001</v>
      </c>
      <c r="G39" s="26">
        <f t="shared" si="0"/>
        <v>0.91967095193586457</v>
      </c>
      <c r="H39" s="26">
        <f t="shared" si="1"/>
        <v>0.28765170054380018</v>
      </c>
    </row>
    <row r="40" spans="1:8" s="31" customFormat="1" ht="15" customHeight="1">
      <c r="A40" s="29"/>
      <c r="B40" s="8" t="s">
        <v>138</v>
      </c>
      <c r="C40" s="30">
        <v>3374372247.8200002</v>
      </c>
      <c r="D40" s="30">
        <v>193245989</v>
      </c>
      <c r="E40" s="30"/>
      <c r="F40" s="30">
        <v>3567618236.8200002</v>
      </c>
      <c r="G40" s="28">
        <f>F40/F$40*100</f>
        <v>100</v>
      </c>
      <c r="H40" s="28">
        <f t="shared" si="1"/>
        <v>31.277675992517405</v>
      </c>
    </row>
    <row r="41" spans="1:8" s="31" customFormat="1">
      <c r="A41" s="29"/>
      <c r="B41" s="8" t="s">
        <v>139</v>
      </c>
      <c r="C41" s="30">
        <v>4613849622.1800003</v>
      </c>
      <c r="D41" s="30">
        <v>5000000</v>
      </c>
      <c r="E41" s="30">
        <v>3219808738</v>
      </c>
      <c r="F41" s="30">
        <v>7838658360.1800003</v>
      </c>
      <c r="G41" s="32" t="s">
        <v>8</v>
      </c>
      <c r="H41" s="28">
        <f t="shared" si="1"/>
        <v>68.722324007482598</v>
      </c>
    </row>
    <row r="42" spans="1:8" s="31" customFormat="1" ht="15" customHeight="1">
      <c r="A42" s="29"/>
      <c r="B42" s="8" t="s">
        <v>140</v>
      </c>
      <c r="C42" s="30">
        <v>7988221870</v>
      </c>
      <c r="D42" s="30">
        <v>198245989</v>
      </c>
      <c r="E42" s="30">
        <v>3219808738</v>
      </c>
      <c r="F42" s="30">
        <v>11406276597</v>
      </c>
      <c r="G42" s="32" t="s">
        <v>8</v>
      </c>
      <c r="H42" s="28">
        <f t="shared" si="1"/>
        <v>100</v>
      </c>
    </row>
    <row r="43" spans="1:8">
      <c r="A43" s="1"/>
      <c r="B43" s="1"/>
      <c r="C43" s="1"/>
      <c r="D43" s="1"/>
      <c r="E43" s="1"/>
      <c r="F43" s="1"/>
    </row>
    <row r="44" spans="1:8" ht="15" customHeight="1">
      <c r="A44" s="1"/>
      <c r="B44" s="1"/>
      <c r="C44" s="1"/>
      <c r="D44" s="1"/>
      <c r="E44" s="1"/>
    </row>
    <row r="45" spans="1:8">
      <c r="A45" s="1"/>
      <c r="B45" s="1"/>
      <c r="C45" s="1"/>
      <c r="D45" s="1"/>
      <c r="E45" s="1"/>
      <c r="F45" s="1"/>
    </row>
    <row r="46" spans="1:8">
      <c r="A46" s="1"/>
      <c r="B46" s="1"/>
      <c r="C46" s="1"/>
      <c r="D46" s="1"/>
      <c r="E46" s="1"/>
      <c r="F46" s="1"/>
    </row>
    <row r="47" spans="1:8">
      <c r="A47" s="1"/>
      <c r="B47" s="1"/>
      <c r="C47" s="1"/>
      <c r="D47" s="1"/>
      <c r="E47" s="1"/>
      <c r="F47" s="1"/>
    </row>
    <row r="48" spans="1:8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  <row r="501" spans="1:6">
      <c r="A501" s="1"/>
      <c r="B501" s="1"/>
      <c r="C501" s="1"/>
      <c r="D501" s="1"/>
      <c r="E501" s="1"/>
      <c r="F501" s="1"/>
    </row>
    <row r="502" spans="1:6">
      <c r="A502" s="1"/>
      <c r="B502" s="1"/>
      <c r="C502" s="1"/>
      <c r="D502" s="1"/>
      <c r="E502" s="1"/>
      <c r="F502" s="1"/>
    </row>
    <row r="503" spans="1:6">
      <c r="A503" s="1"/>
      <c r="B503" s="1"/>
      <c r="C503" s="1"/>
      <c r="D503" s="1"/>
      <c r="E503" s="1"/>
      <c r="F503" s="1"/>
    </row>
    <row r="504" spans="1:6">
      <c r="A504" s="1"/>
      <c r="B504" s="1"/>
      <c r="C504" s="1"/>
      <c r="D504" s="1"/>
      <c r="E504" s="1"/>
      <c r="F504" s="1"/>
    </row>
    <row r="505" spans="1:6">
      <c r="A505" s="1"/>
      <c r="B505" s="1"/>
      <c r="C505" s="1"/>
      <c r="D505" s="1"/>
      <c r="E505" s="1"/>
      <c r="F505" s="1"/>
    </row>
    <row r="506" spans="1:6">
      <c r="A506" s="1"/>
      <c r="B506" s="1"/>
      <c r="C506" s="1"/>
      <c r="D506" s="1"/>
      <c r="E506" s="1"/>
      <c r="F506" s="1"/>
    </row>
    <row r="507" spans="1:6">
      <c r="A507" s="1"/>
      <c r="B507" s="1"/>
      <c r="C507" s="1"/>
      <c r="D507" s="1"/>
      <c r="E507" s="1"/>
      <c r="F507" s="1"/>
    </row>
    <row r="508" spans="1:6">
      <c r="A508" s="1"/>
      <c r="B508" s="1"/>
      <c r="C508" s="1"/>
      <c r="D508" s="1"/>
      <c r="E508" s="1"/>
      <c r="F508" s="1"/>
    </row>
    <row r="509" spans="1:6">
      <c r="A509" s="1"/>
      <c r="B509" s="1"/>
      <c r="C509" s="1"/>
      <c r="D509" s="1"/>
      <c r="E509" s="1"/>
      <c r="F509" s="1"/>
    </row>
    <row r="510" spans="1:6">
      <c r="A510" s="1"/>
      <c r="B510" s="1"/>
      <c r="C510" s="1"/>
      <c r="D510" s="1"/>
      <c r="E510" s="1"/>
      <c r="F510" s="1"/>
    </row>
    <row r="511" spans="1:6">
      <c r="A511" s="1"/>
      <c r="B511" s="1"/>
      <c r="C511" s="1"/>
      <c r="D511" s="1"/>
      <c r="E511" s="1"/>
      <c r="F511" s="1"/>
    </row>
    <row r="512" spans="1:6">
      <c r="A512" s="1"/>
      <c r="B512" s="1"/>
      <c r="C512" s="1"/>
      <c r="D512" s="1"/>
      <c r="E512" s="1"/>
      <c r="F512" s="1"/>
    </row>
    <row r="513" spans="1:6">
      <c r="A513" s="1"/>
      <c r="B513" s="1"/>
      <c r="C513" s="1"/>
      <c r="D513" s="1"/>
      <c r="E513" s="1"/>
      <c r="F513" s="1"/>
    </row>
    <row r="514" spans="1:6">
      <c r="A514" s="1"/>
      <c r="B514" s="1"/>
      <c r="C514" s="1"/>
      <c r="D514" s="1"/>
      <c r="E514" s="1"/>
      <c r="F514" s="1"/>
    </row>
    <row r="515" spans="1:6">
      <c r="A515" s="1"/>
      <c r="B515" s="1"/>
      <c r="C515" s="1"/>
      <c r="D515" s="1"/>
      <c r="E515" s="1"/>
      <c r="F515" s="1"/>
    </row>
    <row r="516" spans="1:6">
      <c r="A516" s="1"/>
      <c r="B516" s="1"/>
      <c r="C516" s="1"/>
      <c r="D516" s="1"/>
      <c r="E516" s="1"/>
      <c r="F516" s="1"/>
    </row>
    <row r="517" spans="1:6">
      <c r="A517" s="1"/>
      <c r="B517" s="1"/>
      <c r="C517" s="1"/>
      <c r="D517" s="1"/>
      <c r="E517" s="1"/>
      <c r="F517" s="1"/>
    </row>
    <row r="518" spans="1:6">
      <c r="A518" s="1"/>
      <c r="B518" s="1"/>
      <c r="C518" s="1"/>
      <c r="D518" s="1"/>
      <c r="E518" s="1"/>
      <c r="F518" s="1"/>
    </row>
    <row r="519" spans="1:6">
      <c r="A519" s="1"/>
      <c r="B519" s="1"/>
      <c r="C519" s="1"/>
      <c r="D519" s="1"/>
      <c r="E519" s="1"/>
      <c r="F519" s="1"/>
    </row>
    <row r="520" spans="1:6">
      <c r="A520" s="1"/>
      <c r="B520" s="1"/>
      <c r="C520" s="1"/>
      <c r="D520" s="1"/>
      <c r="E520" s="1"/>
      <c r="F520" s="1"/>
    </row>
    <row r="521" spans="1:6">
      <c r="A521" s="1"/>
      <c r="B521" s="1"/>
      <c r="C521" s="1"/>
      <c r="D521" s="1"/>
      <c r="E521" s="1"/>
      <c r="F521" s="1"/>
    </row>
    <row r="522" spans="1:6">
      <c r="A522" s="1"/>
      <c r="B522" s="1"/>
      <c r="C522" s="1"/>
      <c r="D522" s="1"/>
      <c r="E522" s="1"/>
      <c r="F522" s="1"/>
    </row>
    <row r="523" spans="1:6">
      <c r="A523" s="1"/>
      <c r="B523" s="1"/>
      <c r="C523" s="1"/>
      <c r="D523" s="1"/>
      <c r="E523" s="1"/>
      <c r="F523" s="1"/>
    </row>
    <row r="524" spans="1:6">
      <c r="A524" s="1"/>
      <c r="B524" s="1"/>
      <c r="C524" s="1"/>
      <c r="D524" s="1"/>
      <c r="E524" s="1"/>
      <c r="F524" s="1"/>
    </row>
    <row r="525" spans="1:6">
      <c r="A525" s="1"/>
      <c r="B525" s="1"/>
      <c r="C525" s="1"/>
      <c r="D525" s="1"/>
      <c r="E525" s="1"/>
      <c r="F525" s="1"/>
    </row>
    <row r="526" spans="1:6">
      <c r="A526" s="1"/>
      <c r="B526" s="1"/>
      <c r="C526" s="1"/>
      <c r="D526" s="1"/>
      <c r="E526" s="1"/>
      <c r="F526" s="1"/>
    </row>
    <row r="527" spans="1:6">
      <c r="A527" s="1"/>
      <c r="B527" s="1"/>
      <c r="C527" s="1"/>
      <c r="D527" s="1"/>
      <c r="E527" s="1"/>
      <c r="F527" s="1"/>
    </row>
    <row r="528" spans="1:6">
      <c r="A528" s="1"/>
      <c r="B528" s="1"/>
      <c r="C528" s="1"/>
      <c r="D528" s="1"/>
      <c r="E528" s="1"/>
      <c r="F528" s="1"/>
    </row>
    <row r="529" spans="1:6">
      <c r="A529" s="1"/>
      <c r="B529" s="1"/>
      <c r="C529" s="1"/>
      <c r="D529" s="1"/>
      <c r="E529" s="1"/>
      <c r="F529" s="1"/>
    </row>
    <row r="530" spans="1:6">
      <c r="A530" s="1"/>
      <c r="B530" s="1"/>
      <c r="C530" s="1"/>
      <c r="D530" s="1"/>
      <c r="E530" s="1"/>
      <c r="F530" s="1"/>
    </row>
    <row r="531" spans="1:6">
      <c r="A531" s="1"/>
      <c r="B531" s="1"/>
      <c r="C531" s="1"/>
      <c r="D531" s="1"/>
      <c r="E531" s="1"/>
      <c r="F531" s="1"/>
    </row>
    <row r="532" spans="1:6">
      <c r="A532" s="1"/>
      <c r="B532" s="1"/>
      <c r="C532" s="1"/>
      <c r="D532" s="1"/>
      <c r="E532" s="1"/>
      <c r="F532" s="1"/>
    </row>
    <row r="533" spans="1:6">
      <c r="A533" s="1"/>
      <c r="B533" s="1"/>
      <c r="C533" s="1"/>
      <c r="D533" s="1"/>
      <c r="E533" s="1"/>
      <c r="F533" s="1"/>
    </row>
    <row r="534" spans="1:6">
      <c r="A534" s="1"/>
      <c r="B534" s="1"/>
      <c r="C534" s="1"/>
      <c r="D534" s="1"/>
      <c r="E534" s="1"/>
      <c r="F534" s="1"/>
    </row>
    <row r="535" spans="1:6">
      <c r="A535" s="1"/>
      <c r="B535" s="1"/>
      <c r="C535" s="1"/>
      <c r="D535" s="1"/>
      <c r="E535" s="1"/>
      <c r="F535" s="1"/>
    </row>
    <row r="536" spans="1:6">
      <c r="A536" s="1"/>
      <c r="B536" s="1"/>
      <c r="C536" s="1"/>
      <c r="D536" s="1"/>
      <c r="E536" s="1"/>
      <c r="F536" s="1"/>
    </row>
    <row r="537" spans="1:6">
      <c r="A537" s="1"/>
      <c r="B537" s="1"/>
      <c r="C537" s="1"/>
      <c r="D537" s="1"/>
      <c r="E537" s="1"/>
      <c r="F537" s="1"/>
    </row>
    <row r="538" spans="1:6">
      <c r="A538" s="1"/>
      <c r="B538" s="1"/>
      <c r="C538" s="1"/>
      <c r="D538" s="1"/>
      <c r="E538" s="1"/>
      <c r="F538" s="1"/>
    </row>
    <row r="539" spans="1:6">
      <c r="A539" s="1"/>
      <c r="B539" s="1"/>
      <c r="C539" s="1"/>
      <c r="D539" s="1"/>
      <c r="E539" s="1"/>
      <c r="F539" s="1"/>
    </row>
    <row r="540" spans="1:6">
      <c r="A540" s="1"/>
      <c r="B540" s="1"/>
      <c r="C540" s="1"/>
      <c r="D540" s="1"/>
      <c r="E540" s="1"/>
      <c r="F540" s="1"/>
    </row>
    <row r="541" spans="1:6">
      <c r="A541" s="1"/>
      <c r="B541" s="1"/>
      <c r="C541" s="1"/>
      <c r="D541" s="1"/>
      <c r="E541" s="1"/>
      <c r="F541" s="1"/>
    </row>
    <row r="542" spans="1:6">
      <c r="A542" s="1"/>
      <c r="B542" s="1"/>
      <c r="C542" s="1"/>
      <c r="D542" s="1"/>
      <c r="E542" s="1"/>
      <c r="F542" s="1"/>
    </row>
    <row r="543" spans="1:6">
      <c r="A543" s="1"/>
      <c r="B543" s="1"/>
      <c r="C543" s="1"/>
      <c r="D543" s="1"/>
      <c r="E543" s="1"/>
      <c r="F543" s="1"/>
    </row>
    <row r="544" spans="1:6">
      <c r="A544" s="1"/>
      <c r="B544" s="1"/>
      <c r="C544" s="1"/>
      <c r="D544" s="1"/>
      <c r="E544" s="1"/>
      <c r="F544" s="1"/>
    </row>
    <row r="545" spans="1:6">
      <c r="A545" s="1"/>
      <c r="B545" s="1"/>
      <c r="C545" s="1"/>
      <c r="D545" s="1"/>
      <c r="E545" s="1"/>
      <c r="F545" s="1"/>
    </row>
    <row r="546" spans="1:6">
      <c r="A546" s="1"/>
      <c r="B546" s="1"/>
      <c r="C546" s="1"/>
      <c r="D546" s="1"/>
      <c r="E546" s="1"/>
      <c r="F546" s="1"/>
    </row>
    <row r="547" spans="1:6">
      <c r="A547" s="1"/>
      <c r="B547" s="1"/>
      <c r="C547" s="1"/>
      <c r="D547" s="1"/>
      <c r="E547" s="1"/>
      <c r="F547" s="1"/>
    </row>
    <row r="548" spans="1:6">
      <c r="A548" s="1"/>
      <c r="B548" s="1"/>
      <c r="C548" s="1"/>
      <c r="D548" s="1"/>
      <c r="E548" s="1"/>
      <c r="F548" s="1"/>
    </row>
    <row r="549" spans="1:6">
      <c r="A549" s="1"/>
      <c r="B549" s="1"/>
      <c r="C549" s="1"/>
      <c r="D549" s="1"/>
      <c r="E549" s="1"/>
      <c r="F549" s="1"/>
    </row>
    <row r="550" spans="1:6">
      <c r="A550" s="1"/>
      <c r="B550" s="1"/>
      <c r="C550" s="1"/>
      <c r="D550" s="1"/>
      <c r="E550" s="1"/>
      <c r="F550" s="1"/>
    </row>
    <row r="551" spans="1:6">
      <c r="A551" s="1"/>
      <c r="B551" s="1"/>
      <c r="C551" s="1"/>
      <c r="D551" s="1"/>
      <c r="E551" s="1"/>
      <c r="F551" s="1"/>
    </row>
    <row r="552" spans="1:6">
      <c r="A552" s="1"/>
      <c r="B552" s="1"/>
      <c r="C552" s="1"/>
      <c r="D552" s="1"/>
      <c r="E552" s="1"/>
      <c r="F552" s="1"/>
    </row>
    <row r="553" spans="1:6">
      <c r="A553" s="1"/>
      <c r="B553" s="1"/>
      <c r="C553" s="1"/>
      <c r="D553" s="1"/>
      <c r="E553" s="1"/>
      <c r="F553" s="1"/>
    </row>
    <row r="554" spans="1:6">
      <c r="A554" s="1"/>
      <c r="B554" s="1"/>
      <c r="C554" s="1"/>
      <c r="D554" s="1"/>
      <c r="E554" s="1"/>
      <c r="F554" s="1"/>
    </row>
    <row r="555" spans="1:6">
      <c r="A555" s="1"/>
      <c r="B555" s="1"/>
      <c r="C555" s="1"/>
      <c r="D555" s="1"/>
      <c r="E555" s="1"/>
      <c r="F555" s="1"/>
    </row>
    <row r="556" spans="1:6">
      <c r="A556" s="1"/>
      <c r="B556" s="1"/>
      <c r="C556" s="1"/>
      <c r="D556" s="1"/>
      <c r="E556" s="1"/>
      <c r="F556" s="1"/>
    </row>
    <row r="557" spans="1:6">
      <c r="A557" s="1"/>
      <c r="B557" s="1"/>
      <c r="C557" s="1"/>
      <c r="D557" s="1"/>
      <c r="E557" s="1"/>
      <c r="F557" s="1"/>
    </row>
    <row r="558" spans="1:6">
      <c r="A558" s="1"/>
      <c r="B558" s="1"/>
      <c r="C558" s="1"/>
      <c r="D558" s="1"/>
      <c r="E558" s="1"/>
      <c r="F558" s="1"/>
    </row>
    <row r="559" spans="1:6">
      <c r="A559" s="1"/>
      <c r="B559" s="1"/>
      <c r="C559" s="1"/>
      <c r="D559" s="1"/>
      <c r="E559" s="1"/>
      <c r="F559" s="1"/>
    </row>
    <row r="560" spans="1:6">
      <c r="A560" s="1"/>
      <c r="B560" s="1"/>
      <c r="C560" s="1"/>
      <c r="D560" s="1"/>
      <c r="E560" s="1"/>
      <c r="F560" s="1"/>
    </row>
    <row r="561" spans="1:6">
      <c r="A561" s="1"/>
      <c r="B561" s="1"/>
      <c r="C561" s="1"/>
      <c r="D561" s="1"/>
      <c r="E561" s="1"/>
      <c r="F561" s="1"/>
    </row>
    <row r="562" spans="1:6">
      <c r="A562" s="1"/>
      <c r="B562" s="1"/>
      <c r="C562" s="1"/>
      <c r="D562" s="1"/>
      <c r="E562" s="1"/>
      <c r="F562" s="1"/>
    </row>
    <row r="563" spans="1:6">
      <c r="A563" s="1"/>
      <c r="B563" s="1"/>
      <c r="C563" s="1"/>
      <c r="D563" s="1"/>
      <c r="E563" s="1"/>
      <c r="F563" s="1"/>
    </row>
    <row r="564" spans="1:6">
      <c r="A564" s="1"/>
      <c r="B564" s="1"/>
      <c r="C564" s="1"/>
      <c r="D564" s="1"/>
      <c r="E564" s="1"/>
      <c r="F564" s="1"/>
    </row>
    <row r="565" spans="1:6">
      <c r="A565" s="1"/>
      <c r="B565" s="1"/>
      <c r="C565" s="1"/>
      <c r="D565" s="1"/>
      <c r="E565" s="1"/>
      <c r="F565" s="1"/>
    </row>
    <row r="566" spans="1:6">
      <c r="A566" s="1"/>
      <c r="B566" s="1"/>
      <c r="C566" s="1"/>
      <c r="D566" s="1"/>
      <c r="E566" s="1"/>
      <c r="F566" s="1"/>
    </row>
    <row r="567" spans="1:6">
      <c r="A567" s="1"/>
      <c r="B567" s="1"/>
      <c r="C567" s="1"/>
      <c r="D567" s="1"/>
      <c r="E567" s="1"/>
      <c r="F567" s="1"/>
    </row>
    <row r="568" spans="1:6">
      <c r="A568" s="1"/>
      <c r="B568" s="1"/>
      <c r="C568" s="1"/>
      <c r="D568" s="1"/>
      <c r="E568" s="1"/>
      <c r="F568" s="1"/>
    </row>
    <row r="569" spans="1:6">
      <c r="A569" s="1"/>
      <c r="B569" s="1"/>
      <c r="C569" s="1"/>
      <c r="D569" s="1"/>
      <c r="E569" s="1"/>
      <c r="F569" s="1"/>
    </row>
    <row r="570" spans="1:6">
      <c r="A570" s="1"/>
      <c r="B570" s="1"/>
      <c r="C570" s="1"/>
      <c r="D570" s="1"/>
      <c r="E570" s="1"/>
      <c r="F570" s="1"/>
    </row>
    <row r="571" spans="1:6">
      <c r="A571" s="1"/>
      <c r="B571" s="1"/>
      <c r="C571" s="1"/>
      <c r="D571" s="1"/>
      <c r="E571" s="1"/>
      <c r="F571" s="1"/>
    </row>
    <row r="572" spans="1:6">
      <c r="A572" s="1"/>
      <c r="B572" s="1"/>
      <c r="C572" s="1"/>
      <c r="D572" s="1"/>
      <c r="E572" s="1"/>
      <c r="F572" s="1"/>
    </row>
    <row r="573" spans="1:6">
      <c r="A573" s="1"/>
      <c r="B573" s="1"/>
      <c r="C573" s="1"/>
      <c r="D573" s="1"/>
      <c r="E573" s="1"/>
      <c r="F573" s="1"/>
    </row>
    <row r="574" spans="1:6">
      <c r="A574" s="1"/>
      <c r="B574" s="1"/>
      <c r="C574" s="1"/>
      <c r="D574" s="1"/>
      <c r="E574" s="1"/>
      <c r="F574" s="1"/>
    </row>
    <row r="575" spans="1:6">
      <c r="A575" s="1"/>
      <c r="B575" s="1"/>
      <c r="C575" s="1"/>
      <c r="D575" s="1"/>
      <c r="E575" s="1"/>
      <c r="F575" s="1"/>
    </row>
    <row r="576" spans="1:6">
      <c r="A576" s="1"/>
      <c r="B576" s="1"/>
      <c r="C576" s="1"/>
      <c r="D576" s="1"/>
      <c r="E576" s="1"/>
      <c r="F576" s="1"/>
    </row>
    <row r="577" spans="1:6">
      <c r="A577" s="1"/>
      <c r="B577" s="1"/>
      <c r="C577" s="1"/>
      <c r="D577" s="1"/>
      <c r="E577" s="1"/>
      <c r="F577" s="1"/>
    </row>
    <row r="578" spans="1:6">
      <c r="A578" s="1"/>
      <c r="B578" s="1"/>
      <c r="C578" s="1"/>
      <c r="D578" s="1"/>
      <c r="E578" s="1"/>
      <c r="F578" s="1"/>
    </row>
    <row r="579" spans="1:6">
      <c r="A579" s="1"/>
      <c r="B579" s="1"/>
      <c r="C579" s="1"/>
      <c r="D579" s="1"/>
      <c r="E579" s="1"/>
      <c r="F579" s="1"/>
    </row>
    <row r="580" spans="1:6">
      <c r="A580" s="1"/>
      <c r="B580" s="1"/>
      <c r="C580" s="1"/>
      <c r="D580" s="1"/>
      <c r="E580" s="1"/>
      <c r="F580" s="1"/>
    </row>
    <row r="581" spans="1:6">
      <c r="A581" s="1"/>
      <c r="B581" s="1"/>
      <c r="C581" s="1"/>
      <c r="D581" s="1"/>
      <c r="E581" s="1"/>
      <c r="F581" s="1"/>
    </row>
    <row r="582" spans="1:6">
      <c r="A582" s="1"/>
      <c r="B582" s="1"/>
      <c r="C582" s="1"/>
      <c r="D582" s="1"/>
      <c r="E582" s="1"/>
      <c r="F582" s="1"/>
    </row>
    <row r="583" spans="1:6">
      <c r="A583" s="1"/>
      <c r="B583" s="1"/>
      <c r="C583" s="1"/>
      <c r="D583" s="1"/>
      <c r="E583" s="1"/>
      <c r="F583" s="1"/>
    </row>
    <row r="584" spans="1:6">
      <c r="A584" s="1"/>
      <c r="B584" s="1"/>
      <c r="C584" s="1"/>
      <c r="D584" s="1"/>
      <c r="E584" s="1"/>
      <c r="F584" s="1"/>
    </row>
    <row r="585" spans="1:6">
      <c r="A585" s="1"/>
      <c r="B585" s="1"/>
      <c r="C585" s="1"/>
      <c r="D585" s="1"/>
      <c r="E585" s="1"/>
      <c r="F585" s="1"/>
    </row>
    <row r="586" spans="1:6">
      <c r="A586" s="1"/>
      <c r="B586" s="1"/>
      <c r="C586" s="1"/>
      <c r="D586" s="1"/>
      <c r="E586" s="1"/>
      <c r="F586" s="1"/>
    </row>
    <row r="587" spans="1:6">
      <c r="A587" s="1"/>
      <c r="B587" s="1"/>
      <c r="C587" s="1"/>
      <c r="D587" s="1"/>
      <c r="E587" s="1"/>
      <c r="F587" s="1"/>
    </row>
    <row r="588" spans="1:6">
      <c r="A588" s="1"/>
      <c r="B588" s="1"/>
      <c r="C588" s="1"/>
      <c r="D588" s="1"/>
      <c r="E588" s="1"/>
      <c r="F588" s="1"/>
    </row>
    <row r="589" spans="1:6">
      <c r="A589" s="1"/>
      <c r="B589" s="1"/>
      <c r="C589" s="1"/>
      <c r="D589" s="1"/>
      <c r="E589" s="1"/>
      <c r="F589" s="1"/>
    </row>
    <row r="590" spans="1:6">
      <c r="A590" s="1"/>
      <c r="B590" s="1"/>
      <c r="C590" s="1"/>
      <c r="D590" s="1"/>
      <c r="E590" s="1"/>
      <c r="F590" s="1"/>
    </row>
    <row r="591" spans="1:6">
      <c r="A591" s="1"/>
      <c r="B591" s="1"/>
      <c r="C591" s="1"/>
      <c r="D591" s="1"/>
      <c r="E591" s="1"/>
      <c r="F591" s="1"/>
    </row>
    <row r="592" spans="1:6">
      <c r="A592" s="1"/>
      <c r="B592" s="1"/>
      <c r="C592" s="1"/>
      <c r="D592" s="1"/>
      <c r="E592" s="1"/>
      <c r="F592" s="1"/>
    </row>
    <row r="593" spans="1:6">
      <c r="A593" s="1"/>
      <c r="B593" s="1"/>
      <c r="C593" s="1"/>
      <c r="D593" s="1"/>
      <c r="E593" s="1"/>
      <c r="F593" s="1"/>
    </row>
    <row r="594" spans="1:6">
      <c r="A594" s="1"/>
      <c r="B594" s="1"/>
      <c r="C594" s="1"/>
      <c r="D594" s="1"/>
      <c r="E594" s="1"/>
      <c r="F594" s="1"/>
    </row>
    <row r="595" spans="1:6">
      <c r="A595" s="1"/>
      <c r="B595" s="1"/>
      <c r="C595" s="1"/>
      <c r="D595" s="1"/>
      <c r="E595" s="1"/>
      <c r="F595" s="1"/>
    </row>
    <row r="596" spans="1:6">
      <c r="A596" s="1"/>
      <c r="B596" s="1"/>
      <c r="C596" s="1"/>
      <c r="D596" s="1"/>
      <c r="E596" s="1"/>
      <c r="F596" s="1"/>
    </row>
    <row r="597" spans="1:6">
      <c r="A597" s="1"/>
      <c r="B597" s="1"/>
      <c r="C597" s="1"/>
      <c r="D597" s="1"/>
      <c r="E597" s="1"/>
      <c r="F597" s="1"/>
    </row>
    <row r="598" spans="1:6">
      <c r="A598" s="1"/>
      <c r="B598" s="1"/>
      <c r="C598" s="1"/>
      <c r="D598" s="1"/>
      <c r="E598" s="1"/>
      <c r="F598" s="1"/>
    </row>
    <row r="599" spans="1:6">
      <c r="A599" s="1"/>
      <c r="B599" s="1"/>
      <c r="C599" s="1"/>
      <c r="D599" s="1"/>
      <c r="E599" s="1"/>
      <c r="F599" s="1"/>
    </row>
    <row r="600" spans="1:6">
      <c r="A600" s="1"/>
      <c r="B600" s="1"/>
      <c r="C600" s="1"/>
      <c r="D600" s="1"/>
      <c r="E600" s="1"/>
      <c r="F600" s="1"/>
    </row>
    <row r="601" spans="1:6">
      <c r="A601" s="1"/>
      <c r="B601" s="1"/>
      <c r="C601" s="1"/>
      <c r="D601" s="1"/>
      <c r="E601" s="1"/>
      <c r="F601" s="1"/>
    </row>
    <row r="602" spans="1:6">
      <c r="A602" s="1"/>
      <c r="B602" s="1"/>
      <c r="C602" s="1"/>
      <c r="D602" s="1"/>
      <c r="E602" s="1"/>
      <c r="F602" s="1"/>
    </row>
    <row r="603" spans="1:6">
      <c r="A603" s="1"/>
      <c r="B603" s="1"/>
      <c r="C603" s="1"/>
      <c r="D603" s="1"/>
      <c r="E603" s="1"/>
      <c r="F603" s="1"/>
    </row>
    <row r="604" spans="1:6">
      <c r="A604" s="1"/>
      <c r="B604" s="1"/>
      <c r="C604" s="1"/>
      <c r="D604" s="1"/>
      <c r="E604" s="1"/>
      <c r="F604" s="1"/>
    </row>
    <row r="605" spans="1:6">
      <c r="A605" s="1"/>
      <c r="B605" s="1"/>
      <c r="C605" s="1"/>
      <c r="D605" s="1"/>
      <c r="E605" s="1"/>
      <c r="F605" s="1"/>
    </row>
    <row r="606" spans="1:6">
      <c r="A606" s="1"/>
      <c r="B606" s="1"/>
      <c r="C606" s="1"/>
      <c r="D606" s="1"/>
      <c r="E606" s="1"/>
      <c r="F606" s="1"/>
    </row>
    <row r="607" spans="1:6">
      <c r="A607" s="1"/>
      <c r="B607" s="1"/>
      <c r="C607" s="1"/>
      <c r="D607" s="1"/>
      <c r="E607" s="1"/>
      <c r="F607" s="1"/>
    </row>
    <row r="608" spans="1:6">
      <c r="A608" s="1"/>
      <c r="B608" s="1"/>
      <c r="C608" s="1"/>
      <c r="D608" s="1"/>
      <c r="E608" s="1"/>
      <c r="F608" s="1"/>
    </row>
    <row r="609" spans="1:6">
      <c r="A609" s="1"/>
      <c r="B609" s="1"/>
      <c r="C609" s="1"/>
      <c r="D609" s="1"/>
      <c r="E609" s="1"/>
      <c r="F609" s="1"/>
    </row>
    <row r="610" spans="1:6">
      <c r="A610" s="1"/>
      <c r="B610" s="1"/>
      <c r="C610" s="1"/>
      <c r="D610" s="1"/>
      <c r="E610" s="1"/>
      <c r="F610" s="1"/>
    </row>
    <row r="611" spans="1:6">
      <c r="A611" s="1"/>
      <c r="B611" s="1"/>
      <c r="C611" s="1"/>
      <c r="D611" s="1"/>
      <c r="E611" s="1"/>
      <c r="F611" s="1"/>
    </row>
    <row r="612" spans="1:6">
      <c r="A612" s="1"/>
      <c r="B612" s="1"/>
      <c r="C612" s="1"/>
      <c r="D612" s="1"/>
      <c r="E612" s="1"/>
      <c r="F612" s="1"/>
    </row>
    <row r="613" spans="1:6">
      <c r="A613" s="1"/>
      <c r="B613" s="1"/>
      <c r="C613" s="1"/>
      <c r="D613" s="1"/>
      <c r="E613" s="1"/>
      <c r="F613" s="1"/>
    </row>
    <row r="614" spans="1:6">
      <c r="A614" s="1"/>
      <c r="B614" s="1"/>
      <c r="C614" s="1"/>
      <c r="D614" s="1"/>
      <c r="E614" s="1"/>
      <c r="F614" s="1"/>
    </row>
    <row r="615" spans="1:6">
      <c r="A615" s="1"/>
      <c r="B615" s="1"/>
      <c r="C615" s="1"/>
      <c r="D615" s="1"/>
      <c r="E615" s="1"/>
      <c r="F615" s="1"/>
    </row>
    <row r="616" spans="1:6">
      <c r="A616" s="1"/>
      <c r="B616" s="1"/>
      <c r="C616" s="1"/>
      <c r="D616" s="1"/>
      <c r="E616" s="1"/>
      <c r="F616" s="1"/>
    </row>
    <row r="617" spans="1:6">
      <c r="A617" s="1"/>
      <c r="B617" s="1"/>
      <c r="C617" s="1"/>
      <c r="D617" s="1"/>
      <c r="E617" s="1"/>
      <c r="F617" s="1"/>
    </row>
    <row r="618" spans="1:6">
      <c r="A618" s="1"/>
      <c r="B618" s="1"/>
      <c r="C618" s="1"/>
      <c r="D618" s="1"/>
      <c r="E618" s="1"/>
      <c r="F618" s="1"/>
    </row>
    <row r="619" spans="1:6">
      <c r="A619" s="1"/>
      <c r="B619" s="1"/>
      <c r="C619" s="1"/>
      <c r="D619" s="1"/>
      <c r="E619" s="1"/>
      <c r="F619" s="1"/>
    </row>
    <row r="620" spans="1:6">
      <c r="A620" s="1"/>
      <c r="B620" s="1"/>
      <c r="C620" s="1"/>
      <c r="D620" s="1"/>
      <c r="E620" s="1"/>
      <c r="F620" s="1"/>
    </row>
    <row r="621" spans="1:6">
      <c r="A621" s="1"/>
      <c r="B621" s="1"/>
      <c r="C621" s="1"/>
      <c r="D621" s="1"/>
      <c r="E621" s="1"/>
      <c r="F621" s="1"/>
    </row>
    <row r="622" spans="1:6">
      <c r="A622" s="1"/>
      <c r="B622" s="1"/>
      <c r="C622" s="1"/>
      <c r="D622" s="1"/>
      <c r="E622" s="1"/>
      <c r="F622" s="1"/>
    </row>
    <row r="623" spans="1:6">
      <c r="A623" s="1"/>
      <c r="B623" s="1"/>
      <c r="C623" s="1"/>
      <c r="D623" s="1"/>
      <c r="E623" s="1"/>
      <c r="F623" s="1"/>
    </row>
    <row r="624" spans="1:6">
      <c r="A624" s="1"/>
      <c r="B624" s="1"/>
      <c r="C624" s="1"/>
      <c r="D624" s="1"/>
      <c r="E624" s="1"/>
      <c r="F624" s="1"/>
    </row>
    <row r="625" spans="1:6">
      <c r="A625" s="1"/>
      <c r="B625" s="1"/>
      <c r="C625" s="1"/>
      <c r="D625" s="1"/>
      <c r="E625" s="1"/>
      <c r="F625" s="1"/>
    </row>
    <row r="626" spans="1:6">
      <c r="A626" s="1"/>
      <c r="B626" s="1"/>
      <c r="C626" s="1"/>
      <c r="D626" s="1"/>
      <c r="E626" s="1"/>
      <c r="F626" s="1"/>
    </row>
    <row r="627" spans="1:6">
      <c r="A627" s="1"/>
      <c r="B627" s="1"/>
      <c r="C627" s="1"/>
      <c r="D627" s="1"/>
      <c r="E627" s="1"/>
      <c r="F627" s="1"/>
    </row>
    <row r="628" spans="1:6">
      <c r="A628" s="1"/>
      <c r="B628" s="1"/>
      <c r="C628" s="1"/>
      <c r="D628" s="1"/>
      <c r="E628" s="1"/>
      <c r="F628" s="1"/>
    </row>
    <row r="629" spans="1:6">
      <c r="A629" s="1"/>
      <c r="B629" s="1"/>
      <c r="C629" s="1"/>
      <c r="D629" s="1"/>
      <c r="E629" s="1"/>
      <c r="F629" s="1"/>
    </row>
    <row r="630" spans="1:6">
      <c r="A630" s="1"/>
      <c r="B630" s="1"/>
      <c r="C630" s="1"/>
      <c r="D630" s="1"/>
      <c r="E630" s="1"/>
      <c r="F630" s="1"/>
    </row>
    <row r="631" spans="1:6">
      <c r="A631" s="1"/>
      <c r="B631" s="1"/>
      <c r="C631" s="1"/>
      <c r="D631" s="1"/>
      <c r="E631" s="1"/>
      <c r="F631" s="1"/>
    </row>
    <row r="632" spans="1:6">
      <c r="A632" s="1"/>
      <c r="B632" s="1"/>
      <c r="C632" s="1"/>
      <c r="D632" s="1"/>
      <c r="E632" s="1"/>
      <c r="F632" s="1"/>
    </row>
    <row r="633" spans="1:6">
      <c r="A633" s="1"/>
      <c r="B633" s="1"/>
      <c r="C633" s="1"/>
      <c r="D633" s="1"/>
      <c r="E633" s="1"/>
      <c r="F633" s="1"/>
    </row>
    <row r="634" spans="1:6">
      <c r="A634" s="1"/>
      <c r="B634" s="1"/>
      <c r="C634" s="1"/>
      <c r="D634" s="1"/>
      <c r="E634" s="1"/>
      <c r="F634" s="1"/>
    </row>
    <row r="635" spans="1:6">
      <c r="A635" s="1"/>
      <c r="B635" s="1"/>
      <c r="C635" s="1"/>
      <c r="D635" s="1"/>
      <c r="E635" s="1"/>
      <c r="F635" s="1"/>
    </row>
    <row r="636" spans="1:6">
      <c r="A636" s="1"/>
      <c r="B636" s="1"/>
      <c r="C636" s="1"/>
      <c r="D636" s="1"/>
      <c r="E636" s="1"/>
      <c r="F636" s="1"/>
    </row>
    <row r="637" spans="1:6">
      <c r="A637" s="1"/>
      <c r="B637" s="1"/>
      <c r="C637" s="1"/>
      <c r="D637" s="1"/>
      <c r="E637" s="1"/>
      <c r="F637" s="1"/>
    </row>
    <row r="638" spans="1:6">
      <c r="A638" s="1"/>
      <c r="B638" s="1"/>
      <c r="C638" s="1"/>
      <c r="D638" s="1"/>
      <c r="E638" s="1"/>
      <c r="F638" s="1"/>
    </row>
    <row r="639" spans="1:6">
      <c r="A639" s="1"/>
      <c r="B639" s="1"/>
      <c r="C639" s="1"/>
      <c r="D639" s="1"/>
      <c r="E639" s="1"/>
      <c r="F639" s="1"/>
    </row>
    <row r="640" spans="1:6">
      <c r="A640" s="1"/>
      <c r="B640" s="1"/>
      <c r="C640" s="1"/>
      <c r="D640" s="1"/>
      <c r="E640" s="1"/>
      <c r="F640" s="1"/>
    </row>
    <row r="641" spans="1:6">
      <c r="A641" s="1"/>
      <c r="B641" s="1"/>
      <c r="C641" s="1"/>
      <c r="D641" s="1"/>
      <c r="E641" s="1"/>
      <c r="F641" s="1"/>
    </row>
    <row r="642" spans="1:6">
      <c r="A642" s="1"/>
      <c r="B642" s="1"/>
      <c r="C642" s="1"/>
      <c r="D642" s="1"/>
      <c r="E642" s="1"/>
      <c r="F642" s="1"/>
    </row>
    <row r="643" spans="1:6">
      <c r="A643" s="1"/>
      <c r="B643" s="1"/>
      <c r="C643" s="1"/>
      <c r="D643" s="1"/>
      <c r="E643" s="1"/>
      <c r="F643" s="1"/>
    </row>
    <row r="644" spans="1:6">
      <c r="A644" s="1"/>
      <c r="B644" s="1"/>
      <c r="C644" s="1"/>
      <c r="D644" s="1"/>
      <c r="E644" s="1"/>
      <c r="F644" s="1"/>
    </row>
    <row r="645" spans="1:6">
      <c r="A645" s="1"/>
      <c r="B645" s="1"/>
      <c r="C645" s="1"/>
      <c r="D645" s="1"/>
      <c r="E645" s="1"/>
      <c r="F645" s="1"/>
    </row>
    <row r="646" spans="1:6">
      <c r="A646" s="1"/>
      <c r="B646" s="1"/>
      <c r="C646" s="1"/>
      <c r="D646" s="1"/>
      <c r="E646" s="1"/>
      <c r="F646" s="1"/>
    </row>
    <row r="647" spans="1:6">
      <c r="A647" s="1"/>
      <c r="B647" s="1"/>
      <c r="C647" s="1"/>
      <c r="D647" s="1"/>
      <c r="E647" s="1"/>
      <c r="F647" s="1"/>
    </row>
    <row r="648" spans="1:6">
      <c r="A648" s="1"/>
      <c r="B648" s="1"/>
      <c r="C648" s="1"/>
      <c r="D648" s="1"/>
      <c r="E648" s="1"/>
      <c r="F648" s="1"/>
    </row>
    <row r="649" spans="1:6">
      <c r="A649" s="1"/>
      <c r="B649" s="1"/>
      <c r="C649" s="1"/>
      <c r="D649" s="1"/>
      <c r="E649" s="1"/>
      <c r="F649" s="1"/>
    </row>
    <row r="650" spans="1:6">
      <c r="A650" s="1"/>
      <c r="B650" s="1"/>
      <c r="C650" s="1"/>
      <c r="D650" s="1"/>
      <c r="E650" s="1"/>
      <c r="F650" s="1"/>
    </row>
    <row r="651" spans="1:6">
      <c r="A651" s="1"/>
      <c r="B651" s="1"/>
      <c r="C651" s="1"/>
      <c r="D651" s="1"/>
      <c r="E651" s="1"/>
      <c r="F651" s="1"/>
    </row>
    <row r="652" spans="1:6">
      <c r="A652" s="1"/>
      <c r="B652" s="1"/>
      <c r="C652" s="1"/>
      <c r="D652" s="1"/>
      <c r="E652" s="1"/>
      <c r="F652" s="1"/>
    </row>
    <row r="653" spans="1:6">
      <c r="A653" s="1"/>
      <c r="B653" s="1"/>
      <c r="C653" s="1"/>
      <c r="D653" s="1"/>
      <c r="E653" s="1"/>
      <c r="F653" s="1"/>
    </row>
    <row r="654" spans="1:6">
      <c r="A654" s="1"/>
      <c r="B654" s="1"/>
      <c r="C654" s="1"/>
      <c r="D654" s="1"/>
      <c r="E654" s="1"/>
      <c r="F654" s="1"/>
    </row>
    <row r="655" spans="1:6">
      <c r="A655" s="1"/>
      <c r="B655" s="1"/>
      <c r="C655" s="1"/>
      <c r="D655" s="1"/>
      <c r="E655" s="1"/>
      <c r="F655" s="1"/>
    </row>
    <row r="656" spans="1:6">
      <c r="A656" s="1"/>
      <c r="B656" s="1"/>
      <c r="C656" s="1"/>
      <c r="D656" s="1"/>
      <c r="E656" s="1"/>
      <c r="F656" s="1"/>
    </row>
    <row r="657" spans="1:6">
      <c r="A657" s="1"/>
      <c r="B657" s="1"/>
      <c r="C657" s="1"/>
      <c r="D657" s="1"/>
      <c r="E657" s="1"/>
      <c r="F657" s="1"/>
    </row>
    <row r="658" spans="1:6">
      <c r="A658" s="1"/>
      <c r="B658" s="1"/>
      <c r="C658" s="1"/>
      <c r="D658" s="1"/>
      <c r="E658" s="1"/>
      <c r="F658" s="1"/>
    </row>
    <row r="659" spans="1:6">
      <c r="A659" s="1"/>
      <c r="B659" s="1"/>
      <c r="C659" s="1"/>
      <c r="D659" s="1"/>
      <c r="E659" s="1"/>
      <c r="F659" s="1"/>
    </row>
    <row r="660" spans="1:6">
      <c r="A660" s="1"/>
      <c r="B660" s="1"/>
      <c r="C660" s="1"/>
      <c r="D660" s="1"/>
      <c r="E660" s="1"/>
      <c r="F660" s="1"/>
    </row>
    <row r="661" spans="1:6">
      <c r="A661" s="1"/>
      <c r="B661" s="1"/>
      <c r="C661" s="1"/>
      <c r="D661" s="1"/>
      <c r="E661" s="1"/>
      <c r="F661" s="1"/>
    </row>
    <row r="662" spans="1:6">
      <c r="A662" s="1"/>
      <c r="B662" s="1"/>
      <c r="C662" s="1"/>
      <c r="D662" s="1"/>
      <c r="E662" s="1"/>
      <c r="F662" s="1"/>
    </row>
    <row r="663" spans="1:6">
      <c r="A663" s="1"/>
      <c r="B663" s="1"/>
      <c r="C663" s="1"/>
      <c r="D663" s="1"/>
      <c r="E663" s="1"/>
      <c r="F663" s="1"/>
    </row>
    <row r="664" spans="1:6">
      <c r="A664" s="1"/>
      <c r="B664" s="1"/>
      <c r="C664" s="1"/>
      <c r="D664" s="1"/>
      <c r="E664" s="1"/>
      <c r="F664" s="1"/>
    </row>
    <row r="665" spans="1:6">
      <c r="A665" s="1"/>
      <c r="B665" s="1"/>
      <c r="C665" s="1"/>
      <c r="D665" s="1"/>
      <c r="E665" s="1"/>
      <c r="F665" s="1"/>
    </row>
    <row r="666" spans="1:6">
      <c r="A666" s="1"/>
      <c r="B666" s="1"/>
      <c r="C666" s="1"/>
      <c r="D666" s="1"/>
      <c r="E666" s="1"/>
      <c r="F666" s="1"/>
    </row>
    <row r="667" spans="1:6">
      <c r="A667" s="1"/>
      <c r="B667" s="1"/>
      <c r="C667" s="1"/>
      <c r="D667" s="1"/>
      <c r="E667" s="1"/>
      <c r="F667" s="1"/>
    </row>
    <row r="668" spans="1:6">
      <c r="A668" s="1"/>
      <c r="B668" s="1"/>
      <c r="C668" s="1"/>
      <c r="D668" s="1"/>
      <c r="E668" s="1"/>
      <c r="F668" s="1"/>
    </row>
    <row r="669" spans="1:6">
      <c r="A669" s="1"/>
      <c r="B669" s="1"/>
      <c r="C669" s="1"/>
      <c r="D669" s="1"/>
      <c r="E669" s="1"/>
      <c r="F669" s="1"/>
    </row>
    <row r="670" spans="1:6">
      <c r="A670" s="1"/>
      <c r="B670" s="1"/>
      <c r="C670" s="1"/>
      <c r="D670" s="1"/>
      <c r="E670" s="1"/>
      <c r="F670" s="1"/>
    </row>
    <row r="671" spans="1:6">
      <c r="A671" s="1"/>
      <c r="B671" s="1"/>
      <c r="C671" s="1"/>
      <c r="D671" s="1"/>
      <c r="E671" s="1"/>
      <c r="F671" s="1"/>
    </row>
    <row r="672" spans="1:6">
      <c r="A672" s="1"/>
      <c r="B672" s="1"/>
      <c r="C672" s="1"/>
      <c r="D672" s="1"/>
      <c r="E672" s="1"/>
      <c r="F672" s="1"/>
    </row>
    <row r="673" spans="1:6">
      <c r="A673" s="1"/>
      <c r="B673" s="1"/>
      <c r="C673" s="1"/>
      <c r="D673" s="1"/>
      <c r="E673" s="1"/>
      <c r="F673" s="1"/>
    </row>
    <row r="674" spans="1:6">
      <c r="A674" s="1"/>
      <c r="B674" s="1"/>
      <c r="C674" s="1"/>
      <c r="D674" s="1"/>
      <c r="E674" s="1"/>
      <c r="F674" s="1"/>
    </row>
    <row r="675" spans="1:6">
      <c r="A675" s="1"/>
      <c r="B675" s="1"/>
      <c r="C675" s="1"/>
      <c r="D675" s="1"/>
      <c r="E675" s="1"/>
      <c r="F675" s="1"/>
    </row>
    <row r="676" spans="1:6">
      <c r="A676" s="1"/>
      <c r="B676" s="1"/>
      <c r="C676" s="1"/>
      <c r="D676" s="1"/>
      <c r="E676" s="1"/>
      <c r="F676" s="1"/>
    </row>
    <row r="677" spans="1:6">
      <c r="A677" s="1"/>
      <c r="B677" s="1"/>
      <c r="C677" s="1"/>
      <c r="D677" s="1"/>
      <c r="E677" s="1"/>
      <c r="F677" s="1"/>
    </row>
    <row r="678" spans="1:6">
      <c r="A678" s="1"/>
      <c r="B678" s="1"/>
      <c r="C678" s="1"/>
      <c r="D678" s="1"/>
      <c r="E678" s="1"/>
      <c r="F678" s="1"/>
    </row>
    <row r="679" spans="1:6">
      <c r="A679" s="1"/>
      <c r="B679" s="1"/>
      <c r="C679" s="1"/>
      <c r="D679" s="1"/>
      <c r="E679" s="1"/>
      <c r="F679" s="1"/>
    </row>
    <row r="680" spans="1:6">
      <c r="A680" s="1"/>
      <c r="B680" s="1"/>
      <c r="C680" s="1"/>
      <c r="D680" s="1"/>
      <c r="E680" s="1"/>
      <c r="F680" s="1"/>
    </row>
    <row r="681" spans="1:6">
      <c r="A681" s="1"/>
      <c r="B681" s="1"/>
      <c r="C681" s="1"/>
      <c r="D681" s="1"/>
      <c r="E681" s="1"/>
      <c r="F681" s="1"/>
    </row>
    <row r="682" spans="1:6">
      <c r="A682" s="1"/>
      <c r="B682" s="1"/>
      <c r="C682" s="1"/>
      <c r="D682" s="1"/>
      <c r="E682" s="1"/>
      <c r="F682" s="1"/>
    </row>
    <row r="683" spans="1:6">
      <c r="A683" s="1"/>
      <c r="B683" s="1"/>
      <c r="C683" s="1"/>
      <c r="D683" s="1"/>
      <c r="E683" s="1"/>
      <c r="F683" s="1"/>
    </row>
    <row r="684" spans="1:6">
      <c r="A684" s="1"/>
      <c r="B684" s="1"/>
      <c r="C684" s="1"/>
      <c r="D684" s="1"/>
      <c r="E684" s="1"/>
      <c r="F684" s="1"/>
    </row>
    <row r="685" spans="1:6">
      <c r="A685" s="1"/>
      <c r="B685" s="1"/>
      <c r="C685" s="1"/>
      <c r="D685" s="1"/>
      <c r="E685" s="1"/>
      <c r="F685" s="1"/>
    </row>
    <row r="686" spans="1:6">
      <c r="A686" s="1"/>
      <c r="B686" s="1"/>
      <c r="C686" s="1"/>
      <c r="D686" s="1"/>
      <c r="E686" s="1"/>
      <c r="F686" s="1"/>
    </row>
    <row r="687" spans="1:6">
      <c r="A687" s="1"/>
      <c r="B687" s="1"/>
      <c r="C687" s="1"/>
      <c r="D687" s="1"/>
      <c r="E687" s="1"/>
      <c r="F687" s="1"/>
    </row>
    <row r="688" spans="1:6">
      <c r="A688" s="1"/>
      <c r="B688" s="1"/>
      <c r="C688" s="1"/>
      <c r="D688" s="1"/>
      <c r="E688" s="1"/>
      <c r="F688" s="1"/>
    </row>
    <row r="689" spans="1:6">
      <c r="A689" s="1"/>
      <c r="B689" s="1"/>
      <c r="C689" s="1"/>
      <c r="D689" s="1"/>
      <c r="E689" s="1"/>
      <c r="F689" s="1"/>
    </row>
    <row r="690" spans="1:6">
      <c r="A690" s="1"/>
      <c r="B690" s="1"/>
      <c r="C690" s="1"/>
      <c r="D690" s="1"/>
      <c r="E690" s="1"/>
      <c r="F690" s="1"/>
    </row>
    <row r="691" spans="1:6">
      <c r="A691" s="1"/>
      <c r="B691" s="1"/>
      <c r="C691" s="1"/>
      <c r="D691" s="1"/>
      <c r="E691" s="1"/>
      <c r="F691" s="1"/>
    </row>
    <row r="692" spans="1:6">
      <c r="A692" s="1"/>
      <c r="B692" s="1"/>
      <c r="C692" s="1"/>
      <c r="D692" s="1"/>
      <c r="E692" s="1"/>
      <c r="F692" s="1"/>
    </row>
    <row r="693" spans="1:6">
      <c r="A693" s="1"/>
      <c r="B693" s="1"/>
      <c r="C693" s="1"/>
      <c r="D693" s="1"/>
      <c r="E693" s="1"/>
      <c r="F693" s="1"/>
    </row>
    <row r="694" spans="1:6">
      <c r="A694" s="1"/>
      <c r="B694" s="1"/>
      <c r="C694" s="1"/>
      <c r="D694" s="1"/>
      <c r="E694" s="1"/>
      <c r="F694" s="1"/>
    </row>
    <row r="695" spans="1:6">
      <c r="A695" s="1"/>
      <c r="B695" s="1"/>
      <c r="C695" s="1"/>
      <c r="D695" s="1"/>
      <c r="E695" s="1"/>
      <c r="F695" s="1"/>
    </row>
    <row r="696" spans="1:6">
      <c r="A696" s="1"/>
      <c r="B696" s="1"/>
      <c r="C696" s="1"/>
      <c r="D696" s="1"/>
      <c r="E696" s="1"/>
      <c r="F696" s="1"/>
    </row>
    <row r="697" spans="1:6">
      <c r="A697" s="1"/>
      <c r="B697" s="1"/>
      <c r="C697" s="1"/>
      <c r="D697" s="1"/>
      <c r="E697" s="1"/>
      <c r="F697" s="1"/>
    </row>
    <row r="698" spans="1:6">
      <c r="A698" s="1"/>
      <c r="B698" s="1"/>
      <c r="C698" s="1"/>
      <c r="D698" s="1"/>
      <c r="E698" s="1"/>
      <c r="F698" s="1"/>
    </row>
    <row r="699" spans="1:6">
      <c r="A699" s="1"/>
      <c r="B699" s="1"/>
      <c r="C699" s="1"/>
      <c r="D699" s="1"/>
      <c r="E699" s="1"/>
      <c r="F699" s="1"/>
    </row>
    <row r="700" spans="1:6">
      <c r="A700" s="1"/>
      <c r="B700" s="1"/>
      <c r="C700" s="1"/>
      <c r="D700" s="1"/>
      <c r="E700" s="1"/>
      <c r="F700" s="1"/>
    </row>
    <row r="701" spans="1:6">
      <c r="A701" s="1"/>
      <c r="B701" s="1"/>
      <c r="C701" s="1"/>
      <c r="D701" s="1"/>
      <c r="E701" s="1"/>
      <c r="F701" s="1"/>
    </row>
    <row r="702" spans="1:6">
      <c r="A702" s="1"/>
      <c r="B702" s="1"/>
      <c r="C702" s="1"/>
      <c r="D702" s="1"/>
      <c r="E702" s="1"/>
      <c r="F702" s="1"/>
    </row>
    <row r="703" spans="1:6">
      <c r="A703" s="1"/>
      <c r="B703" s="1"/>
      <c r="C703" s="1"/>
      <c r="D703" s="1"/>
      <c r="E703" s="1"/>
      <c r="F703" s="1"/>
    </row>
    <row r="704" spans="1:6">
      <c r="A704" s="1"/>
      <c r="B704" s="1"/>
      <c r="C704" s="1"/>
      <c r="D704" s="1"/>
      <c r="E704" s="1"/>
      <c r="F704" s="1"/>
    </row>
    <row r="705" spans="1:6">
      <c r="A705" s="1"/>
      <c r="B705" s="1"/>
      <c r="C705" s="1"/>
      <c r="D705" s="1"/>
      <c r="E705" s="1"/>
      <c r="F705" s="1"/>
    </row>
    <row r="706" spans="1:6">
      <c r="A706" s="1"/>
      <c r="B706" s="1"/>
      <c r="C706" s="1"/>
      <c r="D706" s="1"/>
      <c r="E706" s="1"/>
      <c r="F706" s="1"/>
    </row>
    <row r="707" spans="1:6">
      <c r="A707" s="1"/>
      <c r="B707" s="1"/>
      <c r="C707" s="1"/>
      <c r="D707" s="1"/>
      <c r="E707" s="1"/>
      <c r="F707" s="1"/>
    </row>
    <row r="708" spans="1:6">
      <c r="A708" s="1"/>
      <c r="B708" s="1"/>
      <c r="C708" s="1"/>
      <c r="D708" s="1"/>
      <c r="E708" s="1"/>
      <c r="F708" s="1"/>
    </row>
    <row r="709" spans="1:6">
      <c r="A709" s="1"/>
      <c r="B709" s="1"/>
      <c r="C709" s="1"/>
      <c r="D709" s="1"/>
      <c r="E709" s="1"/>
      <c r="F709" s="1"/>
    </row>
    <row r="710" spans="1:6">
      <c r="A710" s="1"/>
      <c r="B710" s="1"/>
      <c r="C710" s="1"/>
      <c r="D710" s="1"/>
      <c r="E710" s="1"/>
      <c r="F710" s="1"/>
    </row>
    <row r="711" spans="1:6">
      <c r="A711" s="1"/>
      <c r="B711" s="1"/>
      <c r="C711" s="1"/>
      <c r="D711" s="1"/>
      <c r="E711" s="1"/>
      <c r="F711" s="1"/>
    </row>
    <row r="712" spans="1:6">
      <c r="A712" s="1"/>
      <c r="B712" s="1"/>
      <c r="C712" s="1"/>
      <c r="D712" s="1"/>
      <c r="E712" s="1"/>
      <c r="F712" s="1"/>
    </row>
    <row r="713" spans="1:6">
      <c r="A713" s="1"/>
      <c r="B713" s="1"/>
      <c r="C713" s="1"/>
      <c r="D713" s="1"/>
      <c r="E713" s="1"/>
      <c r="F713" s="1"/>
    </row>
    <row r="714" spans="1:6">
      <c r="A714" s="1"/>
      <c r="B714" s="1"/>
      <c r="C714" s="1"/>
      <c r="D714" s="1"/>
      <c r="E714" s="1"/>
      <c r="F714" s="1"/>
    </row>
    <row r="715" spans="1:6">
      <c r="A715" s="1"/>
      <c r="B715" s="1"/>
      <c r="C715" s="1"/>
      <c r="D715" s="1"/>
      <c r="E715" s="1"/>
      <c r="F715" s="1"/>
    </row>
    <row r="716" spans="1:6">
      <c r="A716" s="1"/>
      <c r="B716" s="1"/>
      <c r="C716" s="1"/>
      <c r="D716" s="1"/>
      <c r="E716" s="1"/>
      <c r="F716" s="1"/>
    </row>
    <row r="717" spans="1:6">
      <c r="A717" s="1"/>
      <c r="B717" s="1"/>
      <c r="C717" s="1"/>
      <c r="D717" s="1"/>
      <c r="E717" s="1"/>
      <c r="F717" s="1"/>
    </row>
    <row r="718" spans="1:6">
      <c r="A718" s="1"/>
      <c r="B718" s="1"/>
      <c r="C718" s="1"/>
      <c r="D718" s="1"/>
      <c r="E718" s="1"/>
      <c r="F718" s="1"/>
    </row>
    <row r="719" spans="1:6">
      <c r="A719" s="1"/>
      <c r="B719" s="1"/>
      <c r="C719" s="1"/>
      <c r="D719" s="1"/>
      <c r="E719" s="1"/>
      <c r="F719" s="1"/>
    </row>
    <row r="720" spans="1:6">
      <c r="A720" s="1"/>
      <c r="B720" s="1"/>
      <c r="C720" s="1"/>
      <c r="D720" s="1"/>
      <c r="E720" s="1"/>
      <c r="F720" s="1"/>
    </row>
    <row r="721" spans="1:6">
      <c r="A721" s="1"/>
      <c r="B721" s="1"/>
      <c r="C721" s="1"/>
      <c r="D721" s="1"/>
      <c r="E721" s="1"/>
      <c r="F721" s="1"/>
    </row>
    <row r="722" spans="1:6">
      <c r="A722" s="1"/>
      <c r="B722" s="1"/>
      <c r="C722" s="1"/>
      <c r="D722" s="1"/>
      <c r="E722" s="1"/>
      <c r="F722" s="1"/>
    </row>
    <row r="723" spans="1:6">
      <c r="A723" s="1"/>
      <c r="B723" s="1"/>
      <c r="C723" s="1"/>
      <c r="D723" s="1"/>
      <c r="E723" s="1"/>
      <c r="F723" s="1"/>
    </row>
    <row r="724" spans="1:6">
      <c r="A724" s="1"/>
      <c r="B724" s="1"/>
      <c r="C724" s="1"/>
      <c r="D724" s="1"/>
      <c r="E724" s="1"/>
      <c r="F724" s="1"/>
    </row>
    <row r="725" spans="1:6">
      <c r="A725" s="1"/>
      <c r="B725" s="1"/>
      <c r="C725" s="1"/>
      <c r="D725" s="1"/>
      <c r="E725" s="1"/>
      <c r="F725" s="1"/>
    </row>
    <row r="726" spans="1:6">
      <c r="A726" s="1"/>
      <c r="B726" s="1"/>
      <c r="C726" s="1"/>
      <c r="D726" s="1"/>
      <c r="E726" s="1"/>
      <c r="F726" s="1"/>
    </row>
    <row r="727" spans="1:6">
      <c r="A727" s="1"/>
      <c r="B727" s="1"/>
      <c r="C727" s="1"/>
      <c r="D727" s="1"/>
      <c r="E727" s="1"/>
      <c r="F727" s="1"/>
    </row>
    <row r="728" spans="1:6">
      <c r="A728" s="1"/>
      <c r="B728" s="1"/>
      <c r="C728" s="1"/>
      <c r="D728" s="1"/>
      <c r="E728" s="1"/>
      <c r="F728" s="1"/>
    </row>
    <row r="729" spans="1:6">
      <c r="A729" s="1"/>
      <c r="B729" s="1"/>
      <c r="C729" s="1"/>
      <c r="D729" s="1"/>
      <c r="E729" s="1"/>
      <c r="F729" s="1"/>
    </row>
    <row r="730" spans="1:6">
      <c r="A730" s="1"/>
      <c r="B730" s="1"/>
      <c r="C730" s="1"/>
      <c r="D730" s="1"/>
      <c r="E730" s="1"/>
      <c r="F730" s="1"/>
    </row>
    <row r="731" spans="1:6">
      <c r="A731" s="1"/>
      <c r="B731" s="1"/>
      <c r="C731" s="1"/>
      <c r="D731" s="1"/>
      <c r="E731" s="1"/>
      <c r="F731" s="1"/>
    </row>
    <row r="732" spans="1:6">
      <c r="A732" s="1"/>
      <c r="B732" s="1"/>
      <c r="C732" s="1"/>
      <c r="D732" s="1"/>
      <c r="E732" s="1"/>
      <c r="F732" s="1"/>
    </row>
    <row r="733" spans="1:6">
      <c r="A733" s="1"/>
      <c r="B733" s="1"/>
      <c r="C733" s="1"/>
      <c r="D733" s="1"/>
      <c r="E733" s="1"/>
      <c r="F733" s="1"/>
    </row>
    <row r="734" spans="1:6">
      <c r="A734" s="1"/>
      <c r="B734" s="1"/>
      <c r="C734" s="1"/>
      <c r="D734" s="1"/>
      <c r="E734" s="1"/>
      <c r="F734" s="1"/>
    </row>
    <row r="735" spans="1:6">
      <c r="A735" s="1"/>
      <c r="B735" s="1"/>
      <c r="C735" s="1"/>
      <c r="D735" s="1"/>
      <c r="E735" s="1"/>
      <c r="F735" s="1"/>
    </row>
    <row r="736" spans="1:6">
      <c r="A736" s="1"/>
      <c r="B736" s="1"/>
      <c r="C736" s="1"/>
      <c r="D736" s="1"/>
      <c r="E736" s="1"/>
      <c r="F736" s="1"/>
    </row>
    <row r="737" spans="1:6">
      <c r="A737" s="1"/>
      <c r="B737" s="1"/>
      <c r="C737" s="1"/>
      <c r="D737" s="1"/>
      <c r="E737" s="1"/>
      <c r="F737" s="1"/>
    </row>
    <row r="738" spans="1:6">
      <c r="A738" s="1"/>
      <c r="B738" s="1"/>
      <c r="C738" s="1"/>
      <c r="D738" s="1"/>
      <c r="E738" s="1"/>
      <c r="F738" s="1"/>
    </row>
    <row r="739" spans="1:6">
      <c r="A739" s="1"/>
      <c r="B739" s="1"/>
      <c r="C739" s="1"/>
      <c r="D739" s="1"/>
      <c r="E739" s="1"/>
      <c r="F739" s="1"/>
    </row>
    <row r="740" spans="1:6">
      <c r="A740" s="1"/>
      <c r="B740" s="1"/>
      <c r="C740" s="1"/>
      <c r="D740" s="1"/>
      <c r="E740" s="1"/>
      <c r="F740" s="1"/>
    </row>
    <row r="741" spans="1:6">
      <c r="A741" s="1"/>
      <c r="B741" s="1"/>
      <c r="C741" s="1"/>
      <c r="D741" s="1"/>
      <c r="E741" s="1"/>
      <c r="F741" s="1"/>
    </row>
    <row r="742" spans="1:6">
      <c r="A742" s="1"/>
      <c r="B742" s="1"/>
      <c r="C742" s="1"/>
      <c r="D742" s="1"/>
      <c r="E742" s="1"/>
      <c r="F742" s="1"/>
    </row>
    <row r="743" spans="1:6">
      <c r="A743" s="1"/>
      <c r="B743" s="1"/>
      <c r="C743" s="1"/>
      <c r="D743" s="1"/>
      <c r="E743" s="1"/>
      <c r="F743" s="1"/>
    </row>
    <row r="744" spans="1:6">
      <c r="A744" s="1"/>
      <c r="B744" s="1"/>
      <c r="C744" s="1"/>
      <c r="D744" s="1"/>
      <c r="E744" s="1"/>
      <c r="F744" s="1"/>
    </row>
    <row r="745" spans="1:6">
      <c r="A745" s="1"/>
      <c r="B745" s="1"/>
      <c r="C745" s="1"/>
      <c r="D745" s="1"/>
      <c r="E745" s="1"/>
      <c r="F745" s="1"/>
    </row>
    <row r="746" spans="1:6">
      <c r="A746" s="1"/>
      <c r="B746" s="1"/>
      <c r="C746" s="1"/>
      <c r="D746" s="1"/>
      <c r="E746" s="1"/>
      <c r="F746" s="1"/>
    </row>
    <row r="747" spans="1:6">
      <c r="A747" s="1"/>
      <c r="B747" s="1"/>
      <c r="C747" s="1"/>
      <c r="D747" s="1"/>
      <c r="E747" s="1"/>
      <c r="F747" s="1"/>
    </row>
    <row r="748" spans="1:6">
      <c r="A748" s="1"/>
      <c r="B748" s="1"/>
      <c r="C748" s="1"/>
      <c r="D748" s="1"/>
      <c r="E748" s="1"/>
      <c r="F748" s="1"/>
    </row>
    <row r="749" spans="1:6">
      <c r="A749" s="1"/>
      <c r="B749" s="1"/>
      <c r="C749" s="1"/>
      <c r="D749" s="1"/>
      <c r="E749" s="1"/>
      <c r="F749" s="1"/>
    </row>
    <row r="750" spans="1:6">
      <c r="A750" s="1"/>
      <c r="B750" s="1"/>
      <c r="C750" s="1"/>
      <c r="D750" s="1"/>
      <c r="E750" s="1"/>
      <c r="F750" s="1"/>
    </row>
    <row r="751" spans="1:6">
      <c r="A751" s="1"/>
      <c r="B751" s="1"/>
      <c r="C751" s="1"/>
      <c r="D751" s="1"/>
      <c r="E751" s="1"/>
      <c r="F751" s="1"/>
    </row>
    <row r="752" spans="1:6">
      <c r="A752" s="1"/>
      <c r="B752" s="1"/>
      <c r="C752" s="1"/>
      <c r="D752" s="1"/>
      <c r="E752" s="1"/>
      <c r="F752" s="1"/>
    </row>
    <row r="753" spans="1:6">
      <c r="A753" s="1"/>
      <c r="B753" s="1"/>
      <c r="C753" s="1"/>
      <c r="D753" s="1"/>
      <c r="E753" s="1"/>
      <c r="F753" s="1"/>
    </row>
    <row r="754" spans="1:6">
      <c r="A754" s="1"/>
      <c r="B754" s="1"/>
      <c r="C754" s="1"/>
      <c r="D754" s="1"/>
      <c r="E754" s="1"/>
      <c r="F754" s="1"/>
    </row>
    <row r="755" spans="1:6">
      <c r="A755" s="1"/>
      <c r="B755" s="1"/>
      <c r="C755" s="1"/>
      <c r="D755" s="1"/>
      <c r="E755" s="1"/>
      <c r="F755" s="1"/>
    </row>
    <row r="756" spans="1:6">
      <c r="A756" s="1"/>
      <c r="B756" s="1"/>
      <c r="C756" s="1"/>
      <c r="D756" s="1"/>
      <c r="E756" s="1"/>
      <c r="F756" s="1"/>
    </row>
    <row r="757" spans="1:6">
      <c r="A757" s="1"/>
      <c r="B757" s="1"/>
      <c r="C757" s="1"/>
      <c r="D757" s="1"/>
      <c r="E757" s="1"/>
      <c r="F757" s="1"/>
    </row>
    <row r="758" spans="1:6">
      <c r="A758" s="1"/>
      <c r="B758" s="1"/>
      <c r="C758" s="1"/>
      <c r="D758" s="1"/>
      <c r="E758" s="1"/>
      <c r="F758" s="1"/>
    </row>
    <row r="759" spans="1:6">
      <c r="A759" s="1"/>
      <c r="B759" s="1"/>
      <c r="C759" s="1"/>
      <c r="D759" s="1"/>
      <c r="E759" s="1"/>
      <c r="F759" s="1"/>
    </row>
    <row r="760" spans="1:6">
      <c r="A760" s="1"/>
      <c r="B760" s="1"/>
      <c r="C760" s="1"/>
      <c r="D760" s="1"/>
      <c r="E760" s="1"/>
      <c r="F760" s="1"/>
    </row>
    <row r="761" spans="1:6">
      <c r="A761" s="1"/>
      <c r="B761" s="1"/>
      <c r="C761" s="1"/>
      <c r="D761" s="1"/>
      <c r="E761" s="1"/>
      <c r="F761" s="1"/>
    </row>
    <row r="762" spans="1:6">
      <c r="A762" s="1"/>
      <c r="B762" s="1"/>
      <c r="C762" s="1"/>
      <c r="D762" s="1"/>
      <c r="E762" s="1"/>
      <c r="F762" s="1"/>
    </row>
    <row r="763" spans="1:6">
      <c r="A763" s="1"/>
      <c r="B763" s="1"/>
      <c r="C763" s="1"/>
      <c r="D763" s="1"/>
      <c r="E763" s="1"/>
      <c r="F763" s="1"/>
    </row>
    <row r="764" spans="1:6">
      <c r="A764" s="1"/>
      <c r="B764" s="1"/>
      <c r="C764" s="1"/>
      <c r="D764" s="1"/>
      <c r="E764" s="1"/>
      <c r="F764" s="1"/>
    </row>
    <row r="765" spans="1:6">
      <c r="A765" s="1"/>
      <c r="B765" s="1"/>
      <c r="C765" s="1"/>
      <c r="D765" s="1"/>
      <c r="E765" s="1"/>
      <c r="F765" s="1"/>
    </row>
    <row r="766" spans="1:6">
      <c r="A766" s="1"/>
      <c r="B766" s="1"/>
      <c r="C766" s="1"/>
      <c r="D766" s="1"/>
      <c r="E766" s="1"/>
      <c r="F766" s="1"/>
    </row>
    <row r="767" spans="1:6">
      <c r="A767" s="1"/>
      <c r="B767" s="1"/>
      <c r="C767" s="1"/>
      <c r="D767" s="1"/>
      <c r="E767" s="1"/>
      <c r="F767" s="1"/>
    </row>
    <row r="768" spans="1:6">
      <c r="A768" s="1"/>
      <c r="B768" s="1"/>
      <c r="C768" s="1"/>
      <c r="D768" s="1"/>
      <c r="E768" s="1"/>
      <c r="F768" s="1"/>
    </row>
    <row r="769" spans="1:6">
      <c r="A769" s="1"/>
      <c r="B769" s="1"/>
      <c r="C769" s="1"/>
      <c r="D769" s="1"/>
      <c r="E769" s="1"/>
      <c r="F769" s="1"/>
    </row>
    <row r="770" spans="1:6">
      <c r="A770" s="1"/>
      <c r="B770" s="1"/>
      <c r="C770" s="1"/>
      <c r="D770" s="1"/>
      <c r="E770" s="1"/>
      <c r="F770" s="1"/>
    </row>
    <row r="771" spans="1:6">
      <c r="A771" s="1"/>
      <c r="B771" s="1"/>
      <c r="C771" s="1"/>
      <c r="D771" s="1"/>
      <c r="E771" s="1"/>
      <c r="F771" s="1"/>
    </row>
    <row r="772" spans="1:6">
      <c r="A772" s="1"/>
      <c r="B772" s="1"/>
      <c r="C772" s="1"/>
      <c r="D772" s="1"/>
      <c r="E772" s="1"/>
      <c r="F772" s="1"/>
    </row>
    <row r="773" spans="1:6">
      <c r="A773" s="1"/>
      <c r="B773" s="1"/>
      <c r="C773" s="1"/>
      <c r="D773" s="1"/>
      <c r="E773" s="1"/>
      <c r="F773" s="1"/>
    </row>
    <row r="774" spans="1:6">
      <c r="A774" s="1"/>
      <c r="B774" s="1"/>
      <c r="C774" s="1"/>
      <c r="D774" s="1"/>
      <c r="E774" s="1"/>
      <c r="F774" s="1"/>
    </row>
    <row r="775" spans="1:6">
      <c r="A775" s="1"/>
      <c r="B775" s="1"/>
      <c r="C775" s="1"/>
      <c r="D775" s="1"/>
      <c r="E775" s="1"/>
      <c r="F775" s="1"/>
    </row>
    <row r="776" spans="1:6">
      <c r="A776" s="1"/>
      <c r="B776" s="1"/>
      <c r="C776" s="1"/>
      <c r="D776" s="1"/>
      <c r="E776" s="1"/>
      <c r="F776" s="1"/>
    </row>
    <row r="777" spans="1:6">
      <c r="A777" s="1"/>
      <c r="B777" s="1"/>
      <c r="C777" s="1"/>
      <c r="D777" s="1"/>
      <c r="E777" s="1"/>
      <c r="F777" s="1"/>
    </row>
    <row r="778" spans="1:6">
      <c r="A778" s="1"/>
      <c r="B778" s="1"/>
      <c r="C778" s="1"/>
      <c r="D778" s="1"/>
      <c r="E778" s="1"/>
      <c r="F778" s="1"/>
    </row>
    <row r="779" spans="1:6">
      <c r="A779" s="1"/>
      <c r="B779" s="1"/>
      <c r="C779" s="1"/>
      <c r="D779" s="1"/>
      <c r="E779" s="1"/>
      <c r="F779" s="1"/>
    </row>
    <row r="780" spans="1:6">
      <c r="A780" s="1"/>
      <c r="B780" s="1"/>
      <c r="C780" s="1"/>
      <c r="D780" s="1"/>
      <c r="E780" s="1"/>
      <c r="F780" s="1"/>
    </row>
    <row r="781" spans="1:6">
      <c r="A781" s="1"/>
      <c r="B781" s="1"/>
      <c r="C781" s="1"/>
      <c r="D781" s="1"/>
      <c r="E781" s="1"/>
      <c r="F781" s="1"/>
    </row>
    <row r="782" spans="1:6">
      <c r="A782" s="1"/>
      <c r="B782" s="1"/>
      <c r="C782" s="1"/>
      <c r="D782" s="1"/>
      <c r="E782" s="1"/>
      <c r="F782" s="1"/>
    </row>
    <row r="783" spans="1:6">
      <c r="A783" s="1"/>
      <c r="B783" s="1"/>
      <c r="C783" s="1"/>
      <c r="D783" s="1"/>
      <c r="E783" s="1"/>
      <c r="F783" s="1"/>
    </row>
    <row r="784" spans="1:6">
      <c r="A784" s="1"/>
      <c r="B784" s="1"/>
      <c r="C784" s="1"/>
      <c r="D784" s="1"/>
      <c r="E784" s="1"/>
      <c r="F784" s="1"/>
    </row>
    <row r="785" spans="1:6">
      <c r="A785" s="1"/>
      <c r="B785" s="1"/>
      <c r="C785" s="1"/>
      <c r="D785" s="1"/>
      <c r="E785" s="1"/>
      <c r="F785" s="1"/>
    </row>
    <row r="786" spans="1:6">
      <c r="A786" s="1"/>
      <c r="B786" s="1"/>
      <c r="C786" s="1"/>
      <c r="D786" s="1"/>
      <c r="E786" s="1"/>
      <c r="F786" s="1"/>
    </row>
    <row r="787" spans="1:6">
      <c r="A787" s="1"/>
      <c r="B787" s="1"/>
      <c r="C787" s="1"/>
      <c r="D787" s="1"/>
      <c r="E787" s="1"/>
      <c r="F787" s="1"/>
    </row>
    <row r="788" spans="1:6">
      <c r="A788" s="1"/>
      <c r="B788" s="1"/>
      <c r="C788" s="1"/>
      <c r="D788" s="1"/>
      <c r="E788" s="1"/>
      <c r="F788" s="1"/>
    </row>
    <row r="789" spans="1:6">
      <c r="A789" s="1"/>
      <c r="B789" s="1"/>
      <c r="C789" s="1"/>
      <c r="D789" s="1"/>
      <c r="E789" s="1"/>
      <c r="F789" s="1"/>
    </row>
    <row r="790" spans="1:6">
      <c r="A790" s="1"/>
      <c r="B790" s="1"/>
      <c r="C790" s="1"/>
      <c r="D790" s="1"/>
      <c r="E790" s="1"/>
      <c r="F790" s="1"/>
    </row>
    <row r="791" spans="1:6">
      <c r="A791" s="1"/>
      <c r="B791" s="1"/>
      <c r="C791" s="1"/>
      <c r="D791" s="1"/>
      <c r="E791" s="1"/>
      <c r="F791" s="1"/>
    </row>
    <row r="792" spans="1:6">
      <c r="A792" s="1"/>
      <c r="B792" s="1"/>
      <c r="C792" s="1"/>
      <c r="D792" s="1"/>
      <c r="E792" s="1"/>
      <c r="F792" s="1"/>
    </row>
    <row r="793" spans="1:6">
      <c r="A793" s="1"/>
      <c r="B793" s="1"/>
      <c r="C793" s="1"/>
      <c r="D793" s="1"/>
      <c r="E793" s="1"/>
      <c r="F793" s="1"/>
    </row>
    <row r="794" spans="1:6">
      <c r="A794" s="1"/>
      <c r="B794" s="1"/>
      <c r="C794" s="1"/>
      <c r="D794" s="1"/>
      <c r="E794" s="1"/>
      <c r="F794" s="1"/>
    </row>
    <row r="795" spans="1:6">
      <c r="A795" s="1"/>
      <c r="B795" s="1"/>
      <c r="C795" s="1"/>
      <c r="D795" s="1"/>
      <c r="E795" s="1"/>
      <c r="F795" s="1"/>
    </row>
    <row r="796" spans="1:6">
      <c r="A796" s="1"/>
      <c r="B796" s="1"/>
      <c r="C796" s="1"/>
      <c r="D796" s="1"/>
      <c r="E796" s="1"/>
      <c r="F796" s="1"/>
    </row>
    <row r="797" spans="1:6">
      <c r="A797" s="1"/>
      <c r="B797" s="1"/>
      <c r="C797" s="1"/>
      <c r="D797" s="1"/>
      <c r="E797" s="1"/>
      <c r="F797" s="1"/>
    </row>
    <row r="798" spans="1:6">
      <c r="A798" s="1"/>
      <c r="B798" s="1"/>
      <c r="C798" s="1"/>
      <c r="D798" s="1"/>
      <c r="E798" s="1"/>
      <c r="F798" s="1"/>
    </row>
    <row r="799" spans="1:6">
      <c r="A799" s="1"/>
      <c r="B799" s="1"/>
      <c r="C799" s="1"/>
      <c r="D799" s="1"/>
      <c r="E799" s="1"/>
      <c r="F799" s="1"/>
    </row>
    <row r="800" spans="1:6">
      <c r="A800" s="1"/>
      <c r="B800" s="1"/>
      <c r="C800" s="1"/>
      <c r="D800" s="1"/>
      <c r="E800" s="1"/>
      <c r="F800" s="1"/>
    </row>
    <row r="801" spans="1:6">
      <c r="A801" s="1"/>
      <c r="B801" s="1"/>
      <c r="C801" s="1"/>
      <c r="D801" s="1"/>
      <c r="E801" s="1"/>
      <c r="F801" s="1"/>
    </row>
    <row r="802" spans="1:6">
      <c r="A802" s="1"/>
      <c r="B802" s="1"/>
      <c r="C802" s="1"/>
      <c r="D802" s="1"/>
      <c r="E802" s="1"/>
      <c r="F802" s="1"/>
    </row>
    <row r="803" spans="1:6">
      <c r="A803" s="1"/>
      <c r="B803" s="1"/>
      <c r="C803" s="1"/>
      <c r="D803" s="1"/>
      <c r="E803" s="1"/>
      <c r="F803" s="1"/>
    </row>
    <row r="804" spans="1:6">
      <c r="A804" s="1"/>
      <c r="B804" s="1"/>
      <c r="C804" s="1"/>
      <c r="D804" s="1"/>
      <c r="E804" s="1"/>
      <c r="F804" s="1"/>
    </row>
    <row r="805" spans="1:6">
      <c r="A805" s="1"/>
      <c r="B805" s="1"/>
      <c r="C805" s="1"/>
      <c r="D805" s="1"/>
      <c r="E805" s="1"/>
      <c r="F805" s="1"/>
    </row>
    <row r="806" spans="1:6">
      <c r="A806" s="1"/>
      <c r="B806" s="1"/>
      <c r="C806" s="1"/>
      <c r="D806" s="1"/>
      <c r="E806" s="1"/>
      <c r="F806" s="1"/>
    </row>
    <row r="807" spans="1:6">
      <c r="A807" s="1"/>
      <c r="B807" s="1"/>
      <c r="C807" s="1"/>
      <c r="D807" s="1"/>
      <c r="E807" s="1"/>
      <c r="F807" s="1"/>
    </row>
    <row r="808" spans="1:6">
      <c r="A808" s="1"/>
      <c r="B808" s="1"/>
      <c r="C808" s="1"/>
      <c r="D808" s="1"/>
      <c r="E808" s="1"/>
      <c r="F808" s="1"/>
    </row>
    <row r="809" spans="1:6">
      <c r="A809" s="1"/>
      <c r="B809" s="1"/>
      <c r="C809" s="1"/>
      <c r="D809" s="1"/>
      <c r="E809" s="1"/>
      <c r="F809" s="1"/>
    </row>
    <row r="810" spans="1:6">
      <c r="A810" s="1"/>
      <c r="B810" s="1"/>
      <c r="C810" s="1"/>
      <c r="D810" s="1"/>
      <c r="E810" s="1"/>
      <c r="F810" s="1"/>
    </row>
    <row r="811" spans="1:6">
      <c r="A811" s="1"/>
      <c r="B811" s="1"/>
      <c r="C811" s="1"/>
      <c r="D811" s="1"/>
      <c r="E811" s="1"/>
      <c r="F811" s="1"/>
    </row>
    <row r="812" spans="1:6">
      <c r="A812" s="1"/>
      <c r="B812" s="1"/>
      <c r="C812" s="1"/>
      <c r="D812" s="1"/>
      <c r="E812" s="1"/>
      <c r="F812" s="1"/>
    </row>
    <row r="813" spans="1:6">
      <c r="A813" s="1"/>
      <c r="B813" s="1"/>
      <c r="C813" s="1"/>
      <c r="D813" s="1"/>
      <c r="E813" s="1"/>
      <c r="F813" s="1"/>
    </row>
    <row r="814" spans="1:6">
      <c r="A814" s="1"/>
      <c r="B814" s="1"/>
      <c r="C814" s="1"/>
      <c r="D814" s="1"/>
      <c r="E814" s="1"/>
      <c r="F814" s="1"/>
    </row>
    <row r="815" spans="1:6">
      <c r="A815" s="1"/>
      <c r="B815" s="1"/>
      <c r="C815" s="1"/>
      <c r="D815" s="1"/>
      <c r="E815" s="1"/>
      <c r="F815" s="1"/>
    </row>
    <row r="816" spans="1:6">
      <c r="A816" s="1"/>
      <c r="B816" s="1"/>
      <c r="C816" s="1"/>
      <c r="D816" s="1"/>
      <c r="E816" s="1"/>
      <c r="F816" s="1"/>
    </row>
    <row r="817" spans="1:6">
      <c r="A817" s="1"/>
      <c r="B817" s="1"/>
      <c r="C817" s="1"/>
      <c r="D817" s="1"/>
      <c r="E817" s="1"/>
      <c r="F817" s="1"/>
    </row>
    <row r="818" spans="1:6">
      <c r="A818" s="1"/>
      <c r="B818" s="1"/>
      <c r="C818" s="1"/>
      <c r="D818" s="1"/>
      <c r="E818" s="1"/>
      <c r="F818" s="1"/>
    </row>
    <row r="819" spans="1:6">
      <c r="A819" s="1"/>
      <c r="B819" s="1"/>
      <c r="C819" s="1"/>
      <c r="D819" s="1"/>
      <c r="E819" s="1"/>
      <c r="F819" s="1"/>
    </row>
    <row r="820" spans="1:6">
      <c r="A820" s="1"/>
      <c r="B820" s="1"/>
      <c r="C820" s="1"/>
      <c r="D820" s="1"/>
      <c r="E820" s="1"/>
      <c r="F820" s="1"/>
    </row>
    <row r="821" spans="1:6">
      <c r="A821" s="1"/>
      <c r="B821" s="1"/>
      <c r="C821" s="1"/>
      <c r="D821" s="1"/>
      <c r="E821" s="1"/>
      <c r="F821" s="1"/>
    </row>
    <row r="822" spans="1:6">
      <c r="A822" s="1"/>
      <c r="B822" s="1"/>
      <c r="C822" s="1"/>
      <c r="D822" s="1"/>
      <c r="E822" s="1"/>
      <c r="F822" s="1"/>
    </row>
    <row r="823" spans="1:6">
      <c r="A823" s="1"/>
      <c r="B823" s="1"/>
      <c r="C823" s="1"/>
      <c r="D823" s="1"/>
      <c r="E823" s="1"/>
      <c r="F823" s="1"/>
    </row>
    <row r="824" spans="1:6">
      <c r="A824" s="1"/>
      <c r="B824" s="1"/>
      <c r="C824" s="1"/>
      <c r="D824" s="1"/>
      <c r="E824" s="1"/>
      <c r="F824" s="1"/>
    </row>
    <row r="825" spans="1:6">
      <c r="A825" s="1"/>
      <c r="B825" s="1"/>
      <c r="C825" s="1"/>
      <c r="D825" s="1"/>
      <c r="E825" s="1"/>
      <c r="F825" s="1"/>
    </row>
    <row r="826" spans="1:6">
      <c r="A826" s="1"/>
      <c r="B826" s="1"/>
      <c r="C826" s="1"/>
      <c r="D826" s="1"/>
      <c r="E826" s="1"/>
      <c r="F826" s="1"/>
    </row>
    <row r="827" spans="1:6">
      <c r="A827" s="1"/>
      <c r="B827" s="1"/>
      <c r="C827" s="1"/>
      <c r="D827" s="1"/>
      <c r="E827" s="1"/>
      <c r="F827" s="1"/>
    </row>
    <row r="828" spans="1:6">
      <c r="A828" s="1"/>
      <c r="B828" s="1"/>
      <c r="C828" s="1"/>
      <c r="D828" s="1"/>
      <c r="E828" s="1"/>
      <c r="F828" s="1"/>
    </row>
    <row r="829" spans="1:6">
      <c r="A829" s="1"/>
      <c r="B829" s="1"/>
      <c r="C829" s="1"/>
      <c r="D829" s="1"/>
      <c r="E829" s="1"/>
      <c r="F829" s="1"/>
    </row>
    <row r="830" spans="1:6">
      <c r="A830" s="1"/>
      <c r="B830" s="1"/>
      <c r="C830" s="1"/>
      <c r="D830" s="1"/>
      <c r="E830" s="1"/>
      <c r="F830" s="1"/>
    </row>
    <row r="831" spans="1:6">
      <c r="A831" s="1"/>
      <c r="B831" s="1"/>
      <c r="C831" s="1"/>
      <c r="D831" s="1"/>
      <c r="E831" s="1"/>
      <c r="F831" s="1"/>
    </row>
    <row r="832" spans="1:6">
      <c r="A832" s="1"/>
      <c r="B832" s="1"/>
      <c r="C832" s="1"/>
      <c r="D832" s="1"/>
      <c r="E832" s="1"/>
      <c r="F832" s="1"/>
    </row>
    <row r="833" spans="1:6">
      <c r="A833" s="1"/>
      <c r="B833" s="1"/>
      <c r="C833" s="1"/>
      <c r="D833" s="1"/>
      <c r="E833" s="1"/>
      <c r="F833" s="1"/>
    </row>
    <row r="834" spans="1:6">
      <c r="A834" s="1"/>
      <c r="B834" s="1"/>
      <c r="C834" s="1"/>
      <c r="D834" s="1"/>
      <c r="E834" s="1"/>
      <c r="F834" s="1"/>
    </row>
    <row r="835" spans="1:6">
      <c r="A835" s="1"/>
      <c r="B835" s="1"/>
      <c r="C835" s="1"/>
      <c r="D835" s="1"/>
      <c r="E835" s="1"/>
      <c r="F835" s="1"/>
    </row>
    <row r="836" spans="1:6">
      <c r="A836" s="1"/>
      <c r="B836" s="1"/>
      <c r="C836" s="1"/>
      <c r="D836" s="1"/>
      <c r="E836" s="1"/>
      <c r="F836" s="1"/>
    </row>
    <row r="837" spans="1:6">
      <c r="A837" s="1"/>
      <c r="B837" s="1"/>
      <c r="C837" s="1"/>
      <c r="D837" s="1"/>
      <c r="E837" s="1"/>
      <c r="F837" s="1"/>
    </row>
    <row r="838" spans="1:6">
      <c r="A838" s="1"/>
      <c r="B838" s="1"/>
      <c r="C838" s="1"/>
      <c r="D838" s="1"/>
      <c r="E838" s="1"/>
      <c r="F838" s="1"/>
    </row>
    <row r="839" spans="1:6">
      <c r="A839" s="1"/>
      <c r="B839" s="1"/>
      <c r="C839" s="1"/>
      <c r="D839" s="1"/>
      <c r="E839" s="1"/>
      <c r="F839" s="1"/>
    </row>
    <row r="840" spans="1:6">
      <c r="A840" s="1"/>
      <c r="B840" s="1"/>
      <c r="C840" s="1"/>
      <c r="D840" s="1"/>
      <c r="E840" s="1"/>
      <c r="F840" s="1"/>
    </row>
    <row r="841" spans="1:6">
      <c r="A841" s="1"/>
      <c r="B841" s="1"/>
      <c r="C841" s="1"/>
      <c r="D841" s="1"/>
      <c r="E841" s="1"/>
      <c r="F841" s="1"/>
    </row>
    <row r="842" spans="1:6">
      <c r="A842" s="1"/>
      <c r="B842" s="1"/>
      <c r="C842" s="1"/>
      <c r="D842" s="1"/>
      <c r="E842" s="1"/>
      <c r="F842" s="1"/>
    </row>
    <row r="843" spans="1:6">
      <c r="A843" s="1"/>
      <c r="B843" s="1"/>
      <c r="C843" s="1"/>
      <c r="D843" s="1"/>
      <c r="E843" s="1"/>
      <c r="F843" s="1"/>
    </row>
    <row r="844" spans="1:6">
      <c r="A844" s="1"/>
      <c r="B844" s="1"/>
      <c r="C844" s="1"/>
      <c r="D844" s="1"/>
      <c r="E844" s="1"/>
      <c r="F844" s="1"/>
    </row>
    <row r="845" spans="1:6">
      <c r="A845" s="1"/>
      <c r="B845" s="1"/>
      <c r="C845" s="1"/>
      <c r="D845" s="1"/>
      <c r="E845" s="1"/>
      <c r="F845" s="1"/>
    </row>
    <row r="846" spans="1:6">
      <c r="A846" s="1"/>
      <c r="B846" s="1"/>
      <c r="C846" s="1"/>
      <c r="D846" s="1"/>
      <c r="E846" s="1"/>
      <c r="F846" s="1"/>
    </row>
    <row r="847" spans="1:6">
      <c r="A847" s="1"/>
      <c r="B847" s="1"/>
      <c r="C847" s="1"/>
      <c r="D847" s="1"/>
      <c r="E847" s="1"/>
      <c r="F847" s="1"/>
    </row>
    <row r="848" spans="1:6">
      <c r="A848" s="1"/>
      <c r="B848" s="1"/>
      <c r="C848" s="1"/>
      <c r="D848" s="1"/>
      <c r="E848" s="1"/>
      <c r="F848" s="1"/>
    </row>
    <row r="849" spans="1:6">
      <c r="A849" s="1"/>
      <c r="B849" s="1"/>
      <c r="C849" s="1"/>
      <c r="D849" s="1"/>
      <c r="E849" s="1"/>
      <c r="F849" s="1"/>
    </row>
    <row r="850" spans="1:6">
      <c r="A850" s="1"/>
      <c r="B850" s="1"/>
      <c r="C850" s="1"/>
      <c r="D850" s="1"/>
      <c r="E850" s="1"/>
      <c r="F850" s="1"/>
    </row>
    <row r="851" spans="1:6">
      <c r="A851" s="1"/>
      <c r="B851" s="1"/>
      <c r="C851" s="1"/>
      <c r="D851" s="1"/>
      <c r="E851" s="1"/>
      <c r="F851" s="1"/>
    </row>
    <row r="852" spans="1:6">
      <c r="A852" s="1"/>
      <c r="B852" s="1"/>
      <c r="C852" s="1"/>
      <c r="D852" s="1"/>
      <c r="E852" s="1"/>
      <c r="F852" s="1"/>
    </row>
    <row r="853" spans="1:6">
      <c r="A853" s="1"/>
      <c r="B853" s="1"/>
      <c r="C853" s="1"/>
      <c r="D853" s="1"/>
      <c r="E853" s="1"/>
      <c r="F853" s="1"/>
    </row>
    <row r="854" spans="1:6">
      <c r="A854" s="1"/>
      <c r="B854" s="1"/>
      <c r="C854" s="1"/>
      <c r="D854" s="1"/>
      <c r="E854" s="1"/>
      <c r="F854" s="1"/>
    </row>
    <row r="855" spans="1:6">
      <c r="A855" s="1"/>
      <c r="B855" s="1"/>
      <c r="C855" s="1"/>
      <c r="D855" s="1"/>
      <c r="E855" s="1"/>
      <c r="F855" s="1"/>
    </row>
    <row r="856" spans="1:6">
      <c r="A856" s="1"/>
      <c r="B856" s="1"/>
      <c r="C856" s="1"/>
      <c r="D856" s="1"/>
      <c r="E856" s="1"/>
      <c r="F856" s="1"/>
    </row>
    <row r="857" spans="1:6">
      <c r="A857" s="1"/>
      <c r="B857" s="1"/>
      <c r="C857" s="1"/>
      <c r="D857" s="1"/>
      <c r="E857" s="1"/>
      <c r="F857" s="1"/>
    </row>
    <row r="858" spans="1:6">
      <c r="A858" s="1"/>
      <c r="B858" s="1"/>
      <c r="C858" s="1"/>
      <c r="D858" s="1"/>
      <c r="E858" s="1"/>
      <c r="F858" s="1"/>
    </row>
    <row r="859" spans="1:6">
      <c r="A859" s="1"/>
      <c r="B859" s="1"/>
      <c r="C859" s="1"/>
      <c r="D859" s="1"/>
      <c r="E859" s="1"/>
      <c r="F859" s="1"/>
    </row>
    <row r="860" spans="1:6">
      <c r="A860" s="1"/>
      <c r="B860" s="1"/>
      <c r="C860" s="1"/>
      <c r="D860" s="1"/>
      <c r="E860" s="1"/>
      <c r="F860" s="1"/>
    </row>
    <row r="861" spans="1:6">
      <c r="A861" s="1"/>
      <c r="B861" s="1"/>
      <c r="C861" s="1"/>
      <c r="D861" s="1"/>
      <c r="E861" s="1"/>
      <c r="F861" s="1"/>
    </row>
    <row r="862" spans="1:6">
      <c r="A862" s="1"/>
      <c r="B862" s="1"/>
      <c r="C862" s="1"/>
      <c r="D862" s="1"/>
      <c r="E862" s="1"/>
      <c r="F862" s="1"/>
    </row>
    <row r="863" spans="1:6">
      <c r="A863" s="1"/>
      <c r="B863" s="1"/>
      <c r="C863" s="1"/>
      <c r="D863" s="1"/>
      <c r="E863" s="1"/>
      <c r="F863" s="1"/>
    </row>
    <row r="864" spans="1:6">
      <c r="A864" s="1"/>
      <c r="B864" s="1"/>
      <c r="C864" s="1"/>
      <c r="D864" s="1"/>
      <c r="E864" s="1"/>
      <c r="F864" s="1"/>
    </row>
    <row r="865" spans="1:6">
      <c r="A865" s="1"/>
      <c r="B865" s="1"/>
      <c r="C865" s="1"/>
      <c r="D865" s="1"/>
      <c r="E865" s="1"/>
      <c r="F865" s="1"/>
    </row>
    <row r="866" spans="1:6">
      <c r="A866" s="1"/>
      <c r="B866" s="1"/>
      <c r="C866" s="1"/>
      <c r="D866" s="1"/>
      <c r="E866" s="1"/>
      <c r="F866" s="1"/>
    </row>
    <row r="867" spans="1:6">
      <c r="A867" s="1"/>
      <c r="B867" s="1"/>
      <c r="C867" s="1"/>
      <c r="D867" s="1"/>
      <c r="E867" s="1"/>
      <c r="F867" s="1"/>
    </row>
    <row r="868" spans="1:6">
      <c r="A868" s="1"/>
      <c r="B868" s="1"/>
      <c r="C868" s="1"/>
      <c r="D868" s="1"/>
      <c r="E868" s="1"/>
      <c r="F868" s="1"/>
    </row>
    <row r="869" spans="1:6">
      <c r="A869" s="1"/>
      <c r="B869" s="1"/>
      <c r="C869" s="1"/>
      <c r="D869" s="1"/>
      <c r="E869" s="1"/>
      <c r="F869" s="1"/>
    </row>
    <row r="870" spans="1:6">
      <c r="A870" s="1"/>
      <c r="B870" s="1"/>
      <c r="C870" s="1"/>
      <c r="D870" s="1"/>
      <c r="E870" s="1"/>
      <c r="F870" s="1"/>
    </row>
    <row r="871" spans="1:6">
      <c r="A871" s="1"/>
      <c r="B871" s="1"/>
      <c r="C871" s="1"/>
      <c r="D871" s="1"/>
      <c r="E871" s="1"/>
      <c r="F871" s="1"/>
    </row>
    <row r="872" spans="1:6">
      <c r="A872" s="1"/>
      <c r="B872" s="1"/>
      <c r="C872" s="1"/>
      <c r="D872" s="1"/>
      <c r="E872" s="1"/>
      <c r="F872" s="1"/>
    </row>
    <row r="873" spans="1:6">
      <c r="A873" s="1"/>
      <c r="B873" s="1"/>
      <c r="C873" s="1"/>
      <c r="D873" s="1"/>
      <c r="E873" s="1"/>
      <c r="F873" s="1"/>
    </row>
    <row r="874" spans="1:6">
      <c r="A874" s="1"/>
      <c r="B874" s="1"/>
      <c r="C874" s="1"/>
      <c r="D874" s="1"/>
      <c r="E874" s="1"/>
      <c r="F874" s="1"/>
    </row>
    <row r="875" spans="1:6">
      <c r="A875" s="1"/>
      <c r="B875" s="1"/>
      <c r="C875" s="1"/>
      <c r="D875" s="1"/>
      <c r="E875" s="1"/>
      <c r="F875" s="1"/>
    </row>
    <row r="876" spans="1:6">
      <c r="A876" s="1"/>
      <c r="B876" s="1"/>
      <c r="C876" s="1"/>
      <c r="D876" s="1"/>
      <c r="E876" s="1"/>
      <c r="F876" s="1"/>
    </row>
    <row r="877" spans="1:6">
      <c r="A877" s="1"/>
      <c r="B877" s="1"/>
      <c r="C877" s="1"/>
      <c r="D877" s="1"/>
      <c r="E877" s="1"/>
      <c r="F877" s="1"/>
    </row>
    <row r="878" spans="1:6">
      <c r="A878" s="1"/>
      <c r="B878" s="1"/>
      <c r="C878" s="1"/>
      <c r="D878" s="1"/>
      <c r="E878" s="1"/>
      <c r="F878" s="1"/>
    </row>
    <row r="879" spans="1:6">
      <c r="A879" s="1"/>
      <c r="B879" s="1"/>
      <c r="C879" s="1"/>
      <c r="D879" s="1"/>
      <c r="E879" s="1"/>
      <c r="F879" s="1"/>
    </row>
    <row r="880" spans="1:6">
      <c r="A880" s="1"/>
      <c r="B880" s="1"/>
      <c r="C880" s="1"/>
      <c r="D880" s="1"/>
      <c r="E880" s="1"/>
      <c r="F880" s="1"/>
    </row>
    <row r="881" spans="1:6">
      <c r="A881" s="1"/>
      <c r="B881" s="1"/>
      <c r="C881" s="1"/>
      <c r="D881" s="1"/>
      <c r="E881" s="1"/>
      <c r="F881" s="1"/>
    </row>
    <row r="882" spans="1:6">
      <c r="A882" s="1"/>
      <c r="B882" s="1"/>
      <c r="C882" s="1"/>
      <c r="D882" s="1"/>
      <c r="E882" s="1"/>
      <c r="F882" s="1"/>
    </row>
    <row r="883" spans="1:6">
      <c r="A883" s="1"/>
      <c r="B883" s="1"/>
      <c r="C883" s="1"/>
      <c r="D883" s="1"/>
      <c r="E883" s="1"/>
      <c r="F883" s="1"/>
    </row>
    <row r="884" spans="1:6">
      <c r="A884" s="1"/>
      <c r="B884" s="1"/>
      <c r="C884" s="1"/>
      <c r="D884" s="1"/>
      <c r="E884" s="1"/>
      <c r="F884" s="1"/>
    </row>
    <row r="885" spans="1:6">
      <c r="A885" s="1"/>
      <c r="B885" s="1"/>
      <c r="C885" s="1"/>
      <c r="D885" s="1"/>
      <c r="E885" s="1"/>
      <c r="F885" s="1"/>
    </row>
    <row r="886" spans="1:6">
      <c r="A886" s="1"/>
      <c r="B886" s="1"/>
      <c r="C886" s="1"/>
      <c r="D886" s="1"/>
      <c r="E886" s="1"/>
      <c r="F886" s="1"/>
    </row>
    <row r="887" spans="1:6">
      <c r="A887" s="1"/>
      <c r="B887" s="1"/>
      <c r="C887" s="1"/>
      <c r="D887" s="1"/>
      <c r="E887" s="1"/>
      <c r="F887" s="1"/>
    </row>
    <row r="888" spans="1:6">
      <c r="A888" s="1"/>
      <c r="B888" s="1"/>
      <c r="C888" s="1"/>
      <c r="D888" s="1"/>
      <c r="E888" s="1"/>
      <c r="F888" s="1"/>
    </row>
    <row r="889" spans="1:6">
      <c r="A889" s="1"/>
      <c r="B889" s="1"/>
      <c r="C889" s="1"/>
      <c r="D889" s="1"/>
      <c r="E889" s="1"/>
      <c r="F889" s="1"/>
    </row>
    <row r="890" spans="1:6">
      <c r="A890" s="1"/>
      <c r="B890" s="1"/>
      <c r="C890" s="1"/>
      <c r="D890" s="1"/>
      <c r="E890" s="1"/>
      <c r="F890" s="1"/>
    </row>
    <row r="891" spans="1:6">
      <c r="A891" s="1"/>
      <c r="B891" s="1"/>
      <c r="C891" s="1"/>
      <c r="D891" s="1"/>
      <c r="E891" s="1"/>
      <c r="F891" s="1"/>
    </row>
    <row r="892" spans="1:6">
      <c r="A892" s="1"/>
      <c r="B892" s="1"/>
      <c r="C892" s="1"/>
      <c r="D892" s="1"/>
      <c r="E892" s="1"/>
      <c r="F892" s="1"/>
    </row>
    <row r="893" spans="1:6">
      <c r="A893" s="1"/>
      <c r="B893" s="1"/>
      <c r="C893" s="1"/>
      <c r="D893" s="1"/>
      <c r="E893" s="1"/>
      <c r="F893" s="1"/>
    </row>
    <row r="894" spans="1:6">
      <c r="A894" s="1"/>
      <c r="B894" s="1"/>
      <c r="C894" s="1"/>
      <c r="D894" s="1"/>
      <c r="E894" s="1"/>
      <c r="F894" s="1"/>
    </row>
    <row r="895" spans="1:6">
      <c r="A895" s="1"/>
      <c r="B895" s="1"/>
      <c r="C895" s="1"/>
      <c r="D895" s="1"/>
      <c r="E895" s="1"/>
      <c r="F895" s="1"/>
    </row>
    <row r="896" spans="1:6">
      <c r="A896" s="1"/>
      <c r="B896" s="1"/>
      <c r="C896" s="1"/>
      <c r="D896" s="1"/>
      <c r="E896" s="1"/>
      <c r="F896" s="1"/>
    </row>
    <row r="897" spans="1:6">
      <c r="A897" s="1"/>
      <c r="B897" s="1"/>
      <c r="C897" s="1"/>
      <c r="D897" s="1"/>
      <c r="E897" s="1"/>
      <c r="F897" s="1"/>
    </row>
    <row r="898" spans="1:6">
      <c r="A898" s="1"/>
      <c r="B898" s="1"/>
      <c r="C898" s="1"/>
      <c r="D898" s="1"/>
      <c r="E898" s="1"/>
      <c r="F898" s="1"/>
    </row>
    <row r="899" spans="1:6">
      <c r="A899" s="1"/>
      <c r="B899" s="1"/>
      <c r="C899" s="1"/>
      <c r="D899" s="1"/>
      <c r="E899" s="1"/>
      <c r="F899" s="1"/>
    </row>
    <row r="900" spans="1:6">
      <c r="A900" s="1"/>
      <c r="B900" s="1"/>
      <c r="C900" s="1"/>
      <c r="D900" s="1"/>
      <c r="E900" s="1"/>
      <c r="F900" s="1"/>
    </row>
    <row r="901" spans="1:6">
      <c r="A901" s="1"/>
      <c r="B901" s="1"/>
      <c r="C901" s="1"/>
      <c r="D901" s="1"/>
      <c r="E901" s="1"/>
      <c r="F901" s="1"/>
    </row>
    <row r="902" spans="1:6">
      <c r="A902" s="1"/>
      <c r="B902" s="1"/>
      <c r="C902" s="1"/>
      <c r="D902" s="1"/>
      <c r="E902" s="1"/>
      <c r="F902" s="1"/>
    </row>
    <row r="903" spans="1:6">
      <c r="A903" s="1"/>
      <c r="B903" s="1"/>
      <c r="C903" s="1"/>
      <c r="D903" s="1"/>
      <c r="E903" s="1"/>
      <c r="F903" s="1"/>
    </row>
    <row r="904" spans="1:6">
      <c r="A904" s="1"/>
      <c r="B904" s="1"/>
      <c r="C904" s="1"/>
      <c r="D904" s="1"/>
      <c r="E904" s="1"/>
      <c r="F904" s="1"/>
    </row>
    <row r="905" spans="1:6">
      <c r="A905" s="1"/>
      <c r="B905" s="1"/>
      <c r="C905" s="1"/>
      <c r="D905" s="1"/>
      <c r="E905" s="1"/>
      <c r="F905" s="1"/>
    </row>
    <row r="906" spans="1:6">
      <c r="A906" s="1"/>
      <c r="B906" s="1"/>
      <c r="C906" s="1"/>
      <c r="D906" s="1"/>
      <c r="E906" s="1"/>
      <c r="F906" s="1"/>
    </row>
    <row r="907" spans="1:6">
      <c r="A907" s="1"/>
      <c r="B907" s="1"/>
      <c r="C907" s="1"/>
      <c r="D907" s="1"/>
      <c r="E907" s="1"/>
      <c r="F907" s="1"/>
    </row>
    <row r="908" spans="1:6">
      <c r="A908" s="1"/>
      <c r="B908" s="1"/>
      <c r="C908" s="1"/>
      <c r="D908" s="1"/>
      <c r="E908" s="1"/>
      <c r="F908" s="1"/>
    </row>
    <row r="909" spans="1:6">
      <c r="A909" s="1"/>
      <c r="B909" s="1"/>
      <c r="C909" s="1"/>
      <c r="D909" s="1"/>
      <c r="E909" s="1"/>
      <c r="F909" s="1"/>
    </row>
    <row r="910" spans="1:6">
      <c r="A910" s="1"/>
      <c r="B910" s="1"/>
      <c r="C910" s="1"/>
      <c r="D910" s="1"/>
      <c r="E910" s="1"/>
      <c r="F910" s="1"/>
    </row>
    <row r="911" spans="1:6">
      <c r="A911" s="1"/>
      <c r="B911" s="1"/>
      <c r="C911" s="1"/>
      <c r="D911" s="1"/>
      <c r="E911" s="1"/>
      <c r="F911" s="1"/>
    </row>
    <row r="912" spans="1:6">
      <c r="A912" s="1"/>
      <c r="B912" s="1"/>
      <c r="C912" s="1"/>
      <c r="D912" s="1"/>
      <c r="E912" s="1"/>
      <c r="F912" s="1"/>
    </row>
    <row r="913" spans="1:6">
      <c r="A913" s="1"/>
      <c r="B913" s="1"/>
      <c r="C913" s="1"/>
      <c r="D913" s="1"/>
      <c r="E913" s="1"/>
      <c r="F913" s="1"/>
    </row>
    <row r="914" spans="1:6">
      <c r="A914" s="1"/>
      <c r="B914" s="1"/>
      <c r="C914" s="1"/>
      <c r="D914" s="1"/>
      <c r="E914" s="1"/>
      <c r="F914" s="1"/>
    </row>
    <row r="915" spans="1:6">
      <c r="A915" s="1"/>
      <c r="B915" s="1"/>
      <c r="C915" s="1"/>
      <c r="D915" s="1"/>
      <c r="E915" s="1"/>
      <c r="F915" s="1"/>
    </row>
    <row r="916" spans="1:6">
      <c r="A916" s="1"/>
      <c r="B916" s="1"/>
      <c r="C916" s="1"/>
      <c r="D916" s="1"/>
      <c r="E916" s="1"/>
      <c r="F916" s="1"/>
    </row>
    <row r="917" spans="1:6">
      <c r="A917" s="1"/>
      <c r="B917" s="1"/>
      <c r="C917" s="1"/>
      <c r="D917" s="1"/>
      <c r="E917" s="1"/>
      <c r="F917" s="1"/>
    </row>
    <row r="918" spans="1:6">
      <c r="A918" s="1"/>
      <c r="B918" s="1"/>
      <c r="C918" s="1"/>
      <c r="D918" s="1"/>
      <c r="E918" s="1"/>
      <c r="F918" s="1"/>
    </row>
    <row r="919" spans="1:6">
      <c r="A919" s="1"/>
      <c r="B919" s="1"/>
      <c r="C919" s="1"/>
      <c r="D919" s="1"/>
      <c r="E919" s="1"/>
      <c r="F919" s="1"/>
    </row>
    <row r="920" spans="1:6">
      <c r="A920" s="1"/>
      <c r="B920" s="1"/>
      <c r="C920" s="1"/>
      <c r="D920" s="1"/>
      <c r="E920" s="1"/>
      <c r="F920" s="1"/>
    </row>
    <row r="921" spans="1:6">
      <c r="A921" s="1"/>
      <c r="B921" s="1"/>
      <c r="C921" s="1"/>
      <c r="D921" s="1"/>
      <c r="E921" s="1"/>
      <c r="F921" s="1"/>
    </row>
    <row r="922" spans="1:6">
      <c r="A922" s="1"/>
      <c r="B922" s="1"/>
      <c r="C922" s="1"/>
      <c r="D922" s="1"/>
      <c r="E922" s="1"/>
      <c r="F922" s="1"/>
    </row>
    <row r="923" spans="1:6">
      <c r="A923" s="1"/>
      <c r="B923" s="1"/>
      <c r="C923" s="1"/>
      <c r="D923" s="1"/>
      <c r="E923" s="1"/>
      <c r="F923" s="1"/>
    </row>
    <row r="924" spans="1:6">
      <c r="A924" s="1"/>
      <c r="B924" s="1"/>
      <c r="C924" s="1"/>
      <c r="D924" s="1"/>
      <c r="E924" s="1"/>
      <c r="F924" s="1"/>
    </row>
    <row r="925" spans="1:6">
      <c r="A925" s="1"/>
      <c r="B925" s="1"/>
      <c r="C925" s="1"/>
      <c r="D925" s="1"/>
      <c r="E925" s="1"/>
      <c r="F925" s="1"/>
    </row>
    <row r="926" spans="1:6">
      <c r="A926" s="1"/>
      <c r="B926" s="1"/>
      <c r="C926" s="1"/>
      <c r="D926" s="1"/>
      <c r="E926" s="1"/>
      <c r="F926" s="1"/>
    </row>
    <row r="927" spans="1:6">
      <c r="A927" s="1"/>
      <c r="B927" s="1"/>
      <c r="C927" s="1"/>
      <c r="D927" s="1"/>
      <c r="E927" s="1"/>
      <c r="F927" s="1"/>
    </row>
    <row r="928" spans="1:6">
      <c r="A928" s="1"/>
      <c r="B928" s="1"/>
      <c r="C928" s="1"/>
      <c r="D928" s="1"/>
      <c r="E928" s="1"/>
      <c r="F928" s="1"/>
    </row>
    <row r="929" spans="1:6">
      <c r="A929" s="1"/>
      <c r="B929" s="1"/>
      <c r="C929" s="1"/>
      <c r="D929" s="1"/>
      <c r="E929" s="1"/>
      <c r="F929" s="1"/>
    </row>
    <row r="930" spans="1:6">
      <c r="A930" s="1"/>
      <c r="B930" s="1"/>
      <c r="C930" s="1"/>
      <c r="D930" s="1"/>
      <c r="E930" s="1"/>
      <c r="F930" s="1"/>
    </row>
    <row r="931" spans="1:6">
      <c r="A931" s="1"/>
      <c r="B931" s="1"/>
      <c r="C931" s="1"/>
      <c r="D931" s="1"/>
      <c r="E931" s="1"/>
      <c r="F931" s="1"/>
    </row>
    <row r="932" spans="1:6">
      <c r="A932" s="1"/>
      <c r="B932" s="1"/>
      <c r="C932" s="1"/>
      <c r="D932" s="1"/>
      <c r="E932" s="1"/>
      <c r="F932" s="1"/>
    </row>
    <row r="933" spans="1:6">
      <c r="A933" s="1"/>
      <c r="B933" s="1"/>
      <c r="C933" s="1"/>
      <c r="D933" s="1"/>
      <c r="E933" s="1"/>
      <c r="F933" s="1"/>
    </row>
    <row r="934" spans="1:6">
      <c r="A934" s="1"/>
      <c r="B934" s="1"/>
      <c r="C934" s="1"/>
      <c r="D934" s="1"/>
      <c r="E934" s="1"/>
      <c r="F934" s="1"/>
    </row>
    <row r="935" spans="1:6">
      <c r="A935" s="1"/>
      <c r="B935" s="1"/>
      <c r="C935" s="1"/>
      <c r="D935" s="1"/>
      <c r="E935" s="1"/>
      <c r="F935" s="1"/>
    </row>
    <row r="936" spans="1:6">
      <c r="A936" s="1"/>
      <c r="B936" s="1"/>
      <c r="C936" s="1"/>
      <c r="D936" s="1"/>
      <c r="E936" s="1"/>
      <c r="F936" s="1"/>
    </row>
    <row r="937" spans="1:6">
      <c r="A937" s="1"/>
      <c r="B937" s="1"/>
      <c r="C937" s="1"/>
      <c r="D937" s="1"/>
      <c r="E937" s="1"/>
      <c r="F937" s="1"/>
    </row>
    <row r="938" spans="1:6">
      <c r="A938" s="1"/>
      <c r="B938" s="1"/>
      <c r="C938" s="1"/>
      <c r="D938" s="1"/>
      <c r="E938" s="1"/>
      <c r="F938" s="1"/>
    </row>
    <row r="939" spans="1:6">
      <c r="A939" s="1"/>
      <c r="B939" s="1"/>
      <c r="C939" s="1"/>
      <c r="D939" s="1"/>
      <c r="E939" s="1"/>
      <c r="F939" s="1"/>
    </row>
    <row r="940" spans="1:6">
      <c r="A940" s="1"/>
      <c r="B940" s="1"/>
      <c r="C940" s="1"/>
      <c r="D940" s="1"/>
      <c r="E940" s="1"/>
      <c r="F940" s="1"/>
    </row>
    <row r="941" spans="1:6">
      <c r="A941" s="1"/>
      <c r="B941" s="1"/>
      <c r="C941" s="1"/>
      <c r="D941" s="1"/>
      <c r="E941" s="1"/>
      <c r="F941" s="1"/>
    </row>
    <row r="942" spans="1:6">
      <c r="A942" s="1"/>
      <c r="B942" s="1"/>
      <c r="C942" s="1"/>
      <c r="D942" s="1"/>
      <c r="E942" s="1"/>
      <c r="F942" s="1"/>
    </row>
    <row r="943" spans="1:6">
      <c r="A943" s="1"/>
      <c r="B943" s="1"/>
      <c r="C943" s="1"/>
      <c r="D943" s="1"/>
      <c r="E943" s="1"/>
      <c r="F943" s="1"/>
    </row>
    <row r="944" spans="1:6">
      <c r="A944" s="1"/>
      <c r="B944" s="1"/>
      <c r="C944" s="1"/>
      <c r="D944" s="1"/>
      <c r="E944" s="1"/>
      <c r="F944" s="1"/>
    </row>
    <row r="945" spans="1:6">
      <c r="A945" s="1"/>
      <c r="B945" s="1"/>
      <c r="C945" s="1"/>
      <c r="D945" s="1"/>
      <c r="E945" s="1"/>
      <c r="F945" s="1"/>
    </row>
    <row r="946" spans="1:6">
      <c r="A946" s="1"/>
      <c r="B946" s="1"/>
      <c r="C946" s="1"/>
      <c r="D946" s="1"/>
      <c r="E946" s="1"/>
      <c r="F946" s="1"/>
    </row>
    <row r="947" spans="1:6">
      <c r="A947" s="1"/>
      <c r="B947" s="1"/>
      <c r="C947" s="1"/>
      <c r="D947" s="1"/>
      <c r="E947" s="1"/>
      <c r="F947" s="1"/>
    </row>
    <row r="948" spans="1:6">
      <c r="A948" s="1"/>
      <c r="B948" s="1"/>
      <c r="C948" s="1"/>
      <c r="D948" s="1"/>
      <c r="E948" s="1"/>
      <c r="F948" s="1"/>
    </row>
    <row r="949" spans="1:6">
      <c r="A949" s="1"/>
      <c r="B949" s="1"/>
      <c r="C949" s="1"/>
      <c r="D949" s="1"/>
      <c r="E949" s="1"/>
      <c r="F949" s="1"/>
    </row>
    <row r="950" spans="1:6">
      <c r="A950" s="1"/>
      <c r="B950" s="1"/>
      <c r="C950" s="1"/>
      <c r="D950" s="1"/>
      <c r="E950" s="1"/>
      <c r="F950" s="1"/>
    </row>
    <row r="951" spans="1:6">
      <c r="A951" s="1"/>
      <c r="B951" s="1"/>
      <c r="C951" s="1"/>
      <c r="D951" s="1"/>
      <c r="E951" s="1"/>
      <c r="F951" s="1"/>
    </row>
    <row r="952" spans="1:6">
      <c r="A952" s="1"/>
      <c r="B952" s="1"/>
      <c r="C952" s="1"/>
      <c r="D952" s="1"/>
      <c r="E952" s="1"/>
      <c r="F952" s="1"/>
    </row>
    <row r="953" spans="1:6">
      <c r="A953" s="1"/>
      <c r="B953" s="1"/>
      <c r="C953" s="1"/>
      <c r="D953" s="1"/>
      <c r="E953" s="1"/>
      <c r="F953" s="1"/>
    </row>
    <row r="954" spans="1:6">
      <c r="A954" s="1"/>
      <c r="B954" s="1"/>
      <c r="C954" s="1"/>
      <c r="D954" s="1"/>
      <c r="E954" s="1"/>
      <c r="F954" s="1"/>
    </row>
    <row r="955" spans="1:6">
      <c r="A955" s="1"/>
      <c r="B955" s="1"/>
      <c r="C955" s="1"/>
      <c r="D955" s="1"/>
      <c r="E955" s="1"/>
      <c r="F955" s="1"/>
    </row>
    <row r="956" spans="1:6">
      <c r="A956" s="1"/>
      <c r="B956" s="1"/>
      <c r="C956" s="1"/>
      <c r="D956" s="1"/>
      <c r="E956" s="1"/>
      <c r="F956" s="1"/>
    </row>
    <row r="957" spans="1:6">
      <c r="A957" s="1"/>
      <c r="B957" s="1"/>
      <c r="C957" s="1"/>
      <c r="D957" s="1"/>
      <c r="E957" s="1"/>
      <c r="F957" s="1"/>
    </row>
    <row r="958" spans="1:6">
      <c r="A958" s="1"/>
      <c r="B958" s="1"/>
      <c r="C958" s="1"/>
      <c r="D958" s="1"/>
      <c r="E958" s="1"/>
      <c r="F958" s="1"/>
    </row>
    <row r="959" spans="1:6">
      <c r="A959" s="1"/>
      <c r="B959" s="1"/>
      <c r="C959" s="1"/>
      <c r="D959" s="1"/>
      <c r="E959" s="1"/>
      <c r="F959" s="1"/>
    </row>
    <row r="960" spans="1:6">
      <c r="A960" s="1"/>
      <c r="B960" s="1"/>
      <c r="C960" s="1"/>
      <c r="D960" s="1"/>
      <c r="E960" s="1"/>
      <c r="F960" s="1"/>
    </row>
    <row r="961" spans="1:6">
      <c r="A961" s="1"/>
      <c r="B961" s="1"/>
      <c r="C961" s="1"/>
      <c r="D961" s="1"/>
      <c r="E961" s="1"/>
      <c r="F961" s="1"/>
    </row>
    <row r="962" spans="1:6">
      <c r="A962" s="1"/>
      <c r="B962" s="1"/>
      <c r="C962" s="1"/>
      <c r="D962" s="1"/>
      <c r="E962" s="1"/>
      <c r="F962" s="1"/>
    </row>
    <row r="963" spans="1:6">
      <c r="A963" s="1"/>
      <c r="B963" s="1"/>
      <c r="C963" s="1"/>
      <c r="D963" s="1"/>
      <c r="E963" s="1"/>
      <c r="F963" s="1"/>
    </row>
    <row r="964" spans="1:6">
      <c r="A964" s="1"/>
      <c r="B964" s="1"/>
      <c r="C964" s="1"/>
      <c r="D964" s="1"/>
      <c r="E964" s="1"/>
      <c r="F964" s="1"/>
    </row>
    <row r="965" spans="1:6">
      <c r="A965" s="1"/>
      <c r="B965" s="1"/>
      <c r="C965" s="1"/>
      <c r="D965" s="1"/>
      <c r="E965" s="1"/>
      <c r="F965" s="1"/>
    </row>
    <row r="966" spans="1:6">
      <c r="A966" s="1"/>
      <c r="B966" s="1"/>
      <c r="C966" s="1"/>
      <c r="D966" s="1"/>
      <c r="E966" s="1"/>
      <c r="F966" s="1"/>
    </row>
    <row r="967" spans="1:6">
      <c r="A967" s="1"/>
      <c r="B967" s="1"/>
      <c r="C967" s="1"/>
      <c r="D967" s="1"/>
      <c r="E967" s="1"/>
      <c r="F967" s="1"/>
    </row>
    <row r="968" spans="1:6">
      <c r="A968" s="1"/>
      <c r="B968" s="1"/>
      <c r="C968" s="1"/>
      <c r="D968" s="1"/>
      <c r="E968" s="1"/>
      <c r="F968" s="1"/>
    </row>
    <row r="969" spans="1:6">
      <c r="A969" s="1"/>
      <c r="B969" s="1"/>
      <c r="C969" s="1"/>
      <c r="D969" s="1"/>
      <c r="E969" s="1"/>
      <c r="F969" s="1"/>
    </row>
    <row r="970" spans="1:6">
      <c r="A970" s="1"/>
      <c r="B970" s="1"/>
      <c r="C970" s="1"/>
      <c r="D970" s="1"/>
      <c r="E970" s="1"/>
      <c r="F970" s="1"/>
    </row>
    <row r="971" spans="1:6">
      <c r="A971" s="1"/>
      <c r="B971" s="1"/>
      <c r="C971" s="1"/>
      <c r="D971" s="1"/>
      <c r="E971" s="1"/>
      <c r="F971" s="1"/>
    </row>
    <row r="972" spans="1:6">
      <c r="A972" s="1"/>
      <c r="B972" s="1"/>
      <c r="C972" s="1"/>
      <c r="D972" s="1"/>
      <c r="E972" s="1"/>
      <c r="F972" s="1"/>
    </row>
    <row r="973" spans="1:6">
      <c r="A973" s="1"/>
      <c r="B973" s="1"/>
      <c r="C973" s="1"/>
      <c r="D973" s="1"/>
      <c r="E973" s="1"/>
      <c r="F973" s="1"/>
    </row>
    <row r="974" spans="1:6">
      <c r="A974" s="1"/>
      <c r="B974" s="1"/>
      <c r="C974" s="1"/>
      <c r="D974" s="1"/>
      <c r="E974" s="1"/>
      <c r="F974" s="1"/>
    </row>
    <row r="975" spans="1:6">
      <c r="A975" s="1"/>
      <c r="B975" s="1"/>
      <c r="C975" s="1"/>
      <c r="D975" s="1"/>
      <c r="E975" s="1"/>
      <c r="F975" s="1"/>
    </row>
    <row r="976" spans="1:6">
      <c r="A976" s="1"/>
      <c r="B976" s="1"/>
      <c r="C976" s="1"/>
      <c r="D976" s="1"/>
      <c r="E976" s="1"/>
      <c r="F976" s="1"/>
    </row>
    <row r="977" spans="1:6">
      <c r="A977" s="1"/>
      <c r="B977" s="1"/>
      <c r="C977" s="1"/>
      <c r="D977" s="1"/>
      <c r="E977" s="1"/>
      <c r="F977" s="1"/>
    </row>
    <row r="978" spans="1:6">
      <c r="A978" s="1"/>
      <c r="B978" s="1"/>
      <c r="C978" s="1"/>
      <c r="D978" s="1"/>
      <c r="E978" s="1"/>
      <c r="F978" s="1"/>
    </row>
    <row r="979" spans="1:6">
      <c r="A979" s="1"/>
      <c r="B979" s="1"/>
      <c r="C979" s="1"/>
      <c r="D979" s="1"/>
      <c r="E979" s="1"/>
      <c r="F979" s="1"/>
    </row>
    <row r="980" spans="1:6">
      <c r="A980" s="1"/>
      <c r="B980" s="1"/>
      <c r="C980" s="1"/>
      <c r="D980" s="1"/>
      <c r="E980" s="1"/>
      <c r="F980" s="1"/>
    </row>
    <row r="981" spans="1:6">
      <c r="A981" s="1"/>
      <c r="B981" s="1"/>
      <c r="C981" s="1"/>
      <c r="D981" s="1"/>
      <c r="E981" s="1"/>
      <c r="F981" s="1"/>
    </row>
    <row r="982" spans="1:6">
      <c r="A982" s="1"/>
      <c r="B982" s="1"/>
      <c r="C982" s="1"/>
      <c r="D982" s="1"/>
      <c r="E982" s="1"/>
      <c r="F982" s="1"/>
    </row>
    <row r="983" spans="1:6">
      <c r="A983" s="1"/>
      <c r="B983" s="1"/>
      <c r="C983" s="1"/>
      <c r="D983" s="1"/>
      <c r="E983" s="1"/>
      <c r="F983" s="1"/>
    </row>
    <row r="984" spans="1:6">
      <c r="A984" s="1"/>
      <c r="B984" s="1"/>
      <c r="C984" s="1"/>
      <c r="D984" s="1"/>
      <c r="E984" s="1"/>
      <c r="F984" s="1"/>
    </row>
    <row r="985" spans="1:6">
      <c r="A985" s="1"/>
      <c r="B985" s="1"/>
      <c r="C985" s="1"/>
      <c r="D985" s="1"/>
      <c r="E985" s="1"/>
      <c r="F985" s="1"/>
    </row>
    <row r="986" spans="1:6">
      <c r="A986" s="1"/>
      <c r="B986" s="1"/>
      <c r="C986" s="1"/>
      <c r="D986" s="1"/>
      <c r="E986" s="1"/>
      <c r="F986" s="1"/>
    </row>
    <row r="987" spans="1:6">
      <c r="A987" s="1"/>
      <c r="B987" s="1"/>
      <c r="C987" s="1"/>
      <c r="D987" s="1"/>
      <c r="E987" s="1"/>
      <c r="F987" s="1"/>
    </row>
    <row r="988" spans="1:6">
      <c r="A988" s="1"/>
      <c r="B988" s="1"/>
      <c r="C988" s="1"/>
      <c r="D988" s="1"/>
      <c r="E988" s="1"/>
      <c r="F988" s="1"/>
    </row>
    <row r="989" spans="1:6">
      <c r="A989" s="1"/>
      <c r="B989" s="1"/>
      <c r="C989" s="1"/>
      <c r="D989" s="1"/>
      <c r="E989" s="1"/>
      <c r="F989" s="1"/>
    </row>
    <row r="990" spans="1:6">
      <c r="A990" s="1"/>
      <c r="B990" s="1"/>
      <c r="C990" s="1"/>
      <c r="D990" s="1"/>
      <c r="E990" s="1"/>
      <c r="F990" s="1"/>
    </row>
    <row r="991" spans="1:6">
      <c r="A991" s="1"/>
      <c r="B991" s="1"/>
      <c r="C991" s="1"/>
      <c r="D991" s="1"/>
      <c r="E991" s="1"/>
      <c r="F991" s="1"/>
    </row>
    <row r="992" spans="1:6">
      <c r="A992" s="1"/>
      <c r="B992" s="1"/>
      <c r="C992" s="1"/>
      <c r="D992" s="1"/>
      <c r="E992" s="1"/>
      <c r="F992" s="1"/>
    </row>
    <row r="993" spans="1:6">
      <c r="A993" s="1"/>
      <c r="B993" s="1"/>
      <c r="C993" s="1"/>
      <c r="D993" s="1"/>
      <c r="E993" s="1"/>
      <c r="F993" s="1"/>
    </row>
    <row r="994" spans="1:6">
      <c r="A994" s="1"/>
      <c r="B994" s="1"/>
      <c r="C994" s="1"/>
      <c r="D994" s="1"/>
      <c r="E994" s="1"/>
      <c r="F994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June 2017 Public debt summary</vt:lpstr>
      <vt:lpstr>External Debt 2011-June 30 2017</vt:lpstr>
      <vt:lpstr>Domestic Debt 2011-June 30 2017</vt:lpstr>
      <vt:lpstr>External Debt Stock 2011</vt:lpstr>
      <vt:lpstr>External Debt Stock 2012</vt:lpstr>
      <vt:lpstr>External Debt Stock 2013</vt:lpstr>
      <vt:lpstr>External Debt Stock 2014</vt:lpstr>
      <vt:lpstr>External Debt Stock 2015</vt:lpstr>
      <vt:lpstr>External Debt Stock 2016</vt:lpstr>
      <vt:lpstr>External Debt Stock 30June 2017</vt:lpstr>
      <vt:lpstr>Domestic Debt Stock 2011</vt:lpstr>
      <vt:lpstr>Domestic Debt Stock 2012</vt:lpstr>
      <vt:lpstr>Domestic Debt Stock 2013</vt:lpstr>
      <vt:lpstr>Domestic Debt Stock 2014</vt:lpstr>
      <vt:lpstr>Domestic Debt Stock 2015</vt:lpstr>
      <vt:lpstr>Domestic Debt Stock 2016</vt:lpstr>
      <vt:lpstr>Domestic Debt Stock 30 June2017</vt:lpstr>
      <vt:lpstr>Debt Stock by Instrument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Yemi Kale</cp:lastModifiedBy>
  <dcterms:created xsi:type="dcterms:W3CDTF">2017-04-26T11:10:34Z</dcterms:created>
  <dcterms:modified xsi:type="dcterms:W3CDTF">2017-09-14T00:02:46Z</dcterms:modified>
</cp:coreProperties>
</file>